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3040" windowHeight="8805"/>
  </bookViews>
  <sheets>
    <sheet name="Glacier and Rock Climbs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1" l="1"/>
  <c r="M7" i="1"/>
  <c r="N5" i="1"/>
  <c r="P26" i="1"/>
  <c r="Q26" i="1"/>
  <c r="P27" i="1"/>
  <c r="Q27" i="1"/>
  <c r="P28" i="1"/>
  <c r="Q28" i="1"/>
  <c r="P29" i="1"/>
  <c r="Q29" i="1"/>
  <c r="P30" i="1"/>
  <c r="Q30" i="1"/>
  <c r="P31" i="1"/>
  <c r="Q31" i="1"/>
  <c r="O27" i="1"/>
  <c r="O28" i="1"/>
  <c r="O29" i="1"/>
  <c r="O30" i="1"/>
  <c r="O31" i="1"/>
  <c r="O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D26" i="1"/>
  <c r="E26" i="1"/>
  <c r="F26" i="1"/>
  <c r="C26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5" i="1"/>
  <c r="M8" i="1"/>
  <c r="N7" i="1"/>
  <c r="N6" i="1"/>
  <c r="B5" i="1"/>
  <c r="A6" i="1"/>
  <c r="A7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Z23" i="1"/>
  <c r="Y23" i="1"/>
  <c r="W23" i="1"/>
  <c r="V23" i="1"/>
  <c r="U23" i="1"/>
  <c r="Z22" i="1"/>
  <c r="Y22" i="1"/>
  <c r="W22" i="1"/>
  <c r="V22" i="1"/>
  <c r="U22" i="1"/>
  <c r="Z21" i="1"/>
  <c r="Y21" i="1"/>
  <c r="W21" i="1"/>
  <c r="V21" i="1"/>
  <c r="U21" i="1"/>
  <c r="Z20" i="1"/>
  <c r="Y20" i="1"/>
  <c r="W20" i="1"/>
  <c r="V20" i="1"/>
  <c r="U20" i="1"/>
  <c r="Z19" i="1"/>
  <c r="Y19" i="1"/>
  <c r="W19" i="1"/>
  <c r="V19" i="1"/>
  <c r="U19" i="1"/>
  <c r="Z18" i="1"/>
  <c r="Y18" i="1"/>
  <c r="W18" i="1"/>
  <c r="V18" i="1"/>
  <c r="U18" i="1"/>
  <c r="Z17" i="1"/>
  <c r="Y17" i="1"/>
  <c r="W17" i="1"/>
  <c r="V17" i="1"/>
  <c r="U17" i="1"/>
  <c r="Z16" i="1"/>
  <c r="Y16" i="1"/>
  <c r="W16" i="1"/>
  <c r="V16" i="1"/>
  <c r="U16" i="1"/>
  <c r="Z15" i="1"/>
  <c r="Y15" i="1"/>
  <c r="W15" i="1"/>
  <c r="V15" i="1"/>
  <c r="U15" i="1"/>
  <c r="Z14" i="1"/>
  <c r="Y14" i="1"/>
  <c r="W14" i="1"/>
  <c r="V14" i="1"/>
  <c r="U14" i="1"/>
  <c r="Z13" i="1"/>
  <c r="Y13" i="1"/>
  <c r="W13" i="1"/>
  <c r="V13" i="1"/>
  <c r="U13" i="1"/>
  <c r="Z12" i="1"/>
  <c r="Y12" i="1"/>
  <c r="W12" i="1"/>
  <c r="V12" i="1"/>
  <c r="U12" i="1"/>
  <c r="Z11" i="1"/>
  <c r="Y11" i="1"/>
  <c r="W11" i="1"/>
  <c r="V11" i="1"/>
  <c r="U11" i="1"/>
  <c r="Z10" i="1"/>
  <c r="Y10" i="1"/>
  <c r="W10" i="1"/>
  <c r="V10" i="1"/>
  <c r="U10" i="1"/>
  <c r="Z9" i="1"/>
  <c r="Y9" i="1"/>
  <c r="W9" i="1"/>
  <c r="V9" i="1"/>
  <c r="U9" i="1"/>
  <c r="Z8" i="1"/>
  <c r="Y8" i="1"/>
  <c r="W8" i="1"/>
  <c r="V8" i="1"/>
  <c r="U8" i="1"/>
  <c r="Z7" i="1"/>
  <c r="Y7" i="1"/>
  <c r="W7" i="1"/>
  <c r="V7" i="1"/>
  <c r="U7" i="1"/>
  <c r="Z6" i="1"/>
  <c r="Y6" i="1"/>
  <c r="W6" i="1"/>
  <c r="V6" i="1"/>
  <c r="U6" i="1"/>
  <c r="Y5" i="1"/>
  <c r="W5" i="1"/>
  <c r="V5" i="1"/>
  <c r="U5" i="1"/>
  <c r="Z5" i="1"/>
  <c r="K23" i="1"/>
  <c r="J23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K17" i="1"/>
  <c r="J17" i="1"/>
  <c r="I17" i="1"/>
  <c r="H17" i="1"/>
  <c r="G17" i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  <c r="K13" i="1"/>
  <c r="J13" i="1"/>
  <c r="I13" i="1"/>
  <c r="H13" i="1"/>
  <c r="G13" i="1"/>
  <c r="K12" i="1"/>
  <c r="J12" i="1"/>
  <c r="I12" i="1"/>
  <c r="H12" i="1"/>
  <c r="G12" i="1"/>
  <c r="K11" i="1"/>
  <c r="J11" i="1"/>
  <c r="I11" i="1"/>
  <c r="H11" i="1"/>
  <c r="G11" i="1"/>
  <c r="K10" i="1"/>
  <c r="J10" i="1"/>
  <c r="I10" i="1"/>
  <c r="H10" i="1"/>
  <c r="G10" i="1"/>
  <c r="K9" i="1"/>
  <c r="J9" i="1"/>
  <c r="I9" i="1"/>
  <c r="H9" i="1"/>
  <c r="G9" i="1"/>
  <c r="K8" i="1"/>
  <c r="J8" i="1"/>
  <c r="I8" i="1"/>
  <c r="H8" i="1"/>
  <c r="G8" i="1"/>
  <c r="K7" i="1"/>
  <c r="J7" i="1"/>
  <c r="I7" i="1"/>
  <c r="H7" i="1"/>
  <c r="G7" i="1"/>
  <c r="K6" i="1"/>
  <c r="J6" i="1"/>
  <c r="I6" i="1"/>
  <c r="H6" i="1"/>
  <c r="G6" i="1"/>
  <c r="K5" i="1"/>
  <c r="J5" i="1"/>
  <c r="I5" i="1"/>
  <c r="H5" i="1"/>
  <c r="G5" i="1"/>
  <c r="M9" i="1"/>
  <c r="N8" i="1"/>
  <c r="B6" i="1"/>
  <c r="A8" i="1"/>
  <c r="B7" i="1"/>
  <c r="L24" i="1"/>
  <c r="I24" i="1"/>
  <c r="H24" i="1"/>
  <c r="J24" i="1"/>
  <c r="X24" i="1"/>
  <c r="G24" i="1"/>
  <c r="K24" i="1"/>
  <c r="U24" i="1"/>
  <c r="V24" i="1"/>
  <c r="Y24" i="1"/>
  <c r="Z24" i="1"/>
  <c r="W24" i="1"/>
  <c r="M10" i="1"/>
  <c r="N9" i="1"/>
  <c r="A9" i="1"/>
  <c r="B8" i="1"/>
  <c r="M11" i="1"/>
  <c r="N10" i="1"/>
  <c r="A10" i="1"/>
  <c r="B9" i="1"/>
  <c r="M12" i="1"/>
  <c r="N11" i="1"/>
  <c r="A11" i="1"/>
  <c r="B10" i="1"/>
  <c r="M13" i="1"/>
  <c r="N12" i="1"/>
  <c r="A12" i="1"/>
  <c r="B11" i="1"/>
  <c r="M14" i="1"/>
  <c r="N13" i="1"/>
  <c r="A13" i="1"/>
  <c r="B12" i="1"/>
  <c r="M15" i="1"/>
  <c r="N14" i="1"/>
  <c r="A14" i="1"/>
  <c r="B13" i="1"/>
  <c r="M16" i="1"/>
  <c r="N15" i="1"/>
  <c r="A15" i="1"/>
  <c r="B14" i="1"/>
  <c r="M17" i="1"/>
  <c r="N16" i="1"/>
  <c r="A16" i="1"/>
  <c r="B15" i="1"/>
  <c r="M18" i="1"/>
  <c r="N17" i="1"/>
  <c r="A17" i="1"/>
  <c r="B16" i="1"/>
  <c r="M19" i="1"/>
  <c r="N18" i="1"/>
  <c r="A18" i="1"/>
  <c r="B17" i="1"/>
  <c r="M20" i="1"/>
  <c r="N19" i="1"/>
  <c r="A19" i="1"/>
  <c r="B18" i="1"/>
  <c r="M21" i="1"/>
  <c r="N20" i="1"/>
  <c r="A20" i="1"/>
  <c r="B19" i="1"/>
  <c r="M22" i="1"/>
  <c r="N21" i="1"/>
  <c r="A21" i="1"/>
  <c r="B20" i="1"/>
  <c r="M23" i="1"/>
  <c r="N23" i="1"/>
  <c r="N22" i="1"/>
  <c r="A22" i="1"/>
  <c r="B21" i="1"/>
  <c r="A23" i="1"/>
  <c r="B22" i="1"/>
  <c r="B23" i="1"/>
</calcChain>
</file>

<file path=xl/sharedStrings.xml><?xml version="1.0" encoding="utf-8"?>
<sst xmlns="http://schemas.openxmlformats.org/spreadsheetml/2006/main" count="223" uniqueCount="30">
  <si>
    <t>Weekend</t>
  </si>
  <si>
    <t>Priority Expires</t>
  </si>
  <si>
    <t>EVE</t>
  </si>
  <si>
    <t>TAC</t>
  </si>
  <si>
    <t>SEA</t>
  </si>
  <si>
    <t>KIT</t>
  </si>
  <si>
    <t>OLY</t>
  </si>
  <si>
    <t>BEL</t>
  </si>
  <si>
    <t>Mt. Baker Easton Glacier</t>
  </si>
  <si>
    <t>Mt. Rainier            DC Route</t>
  </si>
  <si>
    <t>Mt. Rainier   Emmons</t>
  </si>
  <si>
    <t>If MRNP schedules 2 Mountaineers trips on the same dates, it's OK for both to go.</t>
  </si>
  <si>
    <t>Total</t>
  </si>
  <si>
    <t>Mt. Baker Coleman Glacier</t>
  </si>
  <si>
    <t>Sat</t>
  </si>
  <si>
    <t>Sun</t>
  </si>
  <si>
    <t>Ingalls Peak S. Ridge</t>
  </si>
  <si>
    <t>S. Early Winters Spire</t>
  </si>
  <si>
    <t>Glacier Climbs</t>
  </si>
  <si>
    <t>The Tooth S. Face</t>
  </si>
  <si>
    <t>All Rock Climbs</t>
  </si>
  <si>
    <t>Baseline - 2017 Priority List for Mountaineers Basic Climbs</t>
  </si>
  <si>
    <t>Easton</t>
  </si>
  <si>
    <t>Coleman</t>
  </si>
  <si>
    <t>DC</t>
  </si>
  <si>
    <t>Emmons</t>
  </si>
  <si>
    <t>CLIMBS BY ROUTE</t>
  </si>
  <si>
    <t>Tooth</t>
  </si>
  <si>
    <t>Ingalls</t>
  </si>
  <si>
    <t>SEWS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</si>
</sst>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NumberFormat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4" borderId="1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/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5" fillId="0" borderId="1" xfId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16" fontId="0" fillId="0" borderId="9" xfId="0" applyNumberFormat="1" applyFill="1" applyBorder="1" applyAlignment="1">
      <alignment horizontal="center"/>
    </xf>
    <xf numFmtId="16" fontId="0" fillId="0" borderId="3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164" fontId="0" fillId="0" borderId="8" xfId="0" applyNumberForma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31"/>
  <sheetViews>
    <sheetView tabSelected="1" zoomScale="85" zoomScaleNormal="85" zoomScalePageLayoutView="85" workbookViewId="0">
      <selection activeCell="J31" sqref="J31"/>
    </sheetView>
  </sheetViews>
  <sheetFormatPr defaultColWidth="8.85546875" defaultRowHeight="15" x14ac:dyDescent="0.25"/>
  <cols>
    <col min="1" max="1" width="14.28515625" customWidth="1"/>
    <col min="2" max="2" width="16.85546875" style="2" bestFit="1" customWidth="1"/>
    <col min="3" max="3" width="15.42578125" style="2" customWidth="1"/>
    <col min="4" max="6" width="12.85546875" customWidth="1"/>
    <col min="7" max="12" width="6.7109375" customWidth="1"/>
    <col min="13" max="13" width="14" customWidth="1"/>
    <col min="14" max="14" width="16.85546875" bestFit="1" customWidth="1"/>
    <col min="15" max="15" width="12.85546875" customWidth="1"/>
    <col min="16" max="16" width="12.85546875" style="3" customWidth="1"/>
    <col min="17" max="17" width="14" customWidth="1"/>
    <col min="18" max="18" width="15.28515625" style="3" customWidth="1"/>
    <col min="19" max="19" width="15.28515625" customWidth="1"/>
    <col min="20" max="20" width="10.85546875" style="3" customWidth="1"/>
    <col min="21" max="21" width="12.42578125" customWidth="1"/>
  </cols>
  <sheetData>
    <row r="1" spans="1:31" ht="39.75" customHeight="1" thickBot="1" x14ac:dyDescent="0.3">
      <c r="A1" s="42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31" ht="30" x14ac:dyDescent="0.25">
      <c r="A2" s="48" t="s">
        <v>0</v>
      </c>
      <c r="B2" s="45" t="s">
        <v>1</v>
      </c>
      <c r="C2" s="45" t="s">
        <v>8</v>
      </c>
      <c r="D2" s="45" t="s">
        <v>13</v>
      </c>
      <c r="E2" s="4" t="s">
        <v>9</v>
      </c>
      <c r="F2" s="4" t="s">
        <v>10</v>
      </c>
      <c r="G2" s="5"/>
      <c r="H2" s="5"/>
      <c r="I2" s="5"/>
      <c r="J2" s="5"/>
      <c r="K2" s="5"/>
      <c r="L2" s="5"/>
      <c r="M2" s="48" t="s">
        <v>0</v>
      </c>
      <c r="N2" s="45" t="s">
        <v>1</v>
      </c>
      <c r="O2" s="50" t="s">
        <v>19</v>
      </c>
      <c r="P2" s="51"/>
      <c r="Q2" s="52" t="s">
        <v>16</v>
      </c>
      <c r="R2" s="53"/>
      <c r="S2" s="52" t="s">
        <v>17</v>
      </c>
      <c r="T2" s="54"/>
    </row>
    <row r="3" spans="1:31" s="1" customFormat="1" ht="43.5" customHeight="1" thickBot="1" x14ac:dyDescent="0.3">
      <c r="A3" s="49"/>
      <c r="B3" s="46"/>
      <c r="C3" s="47"/>
      <c r="D3" s="47"/>
      <c r="E3" s="41" t="s">
        <v>11</v>
      </c>
      <c r="F3" s="41"/>
      <c r="G3" s="39" t="s">
        <v>18</v>
      </c>
      <c r="H3" s="40"/>
      <c r="I3" s="40"/>
      <c r="J3" s="40"/>
      <c r="K3" s="40"/>
      <c r="L3" s="55"/>
      <c r="M3" s="49"/>
      <c r="N3" s="46"/>
      <c r="O3" s="7" t="s">
        <v>14</v>
      </c>
      <c r="P3" s="6" t="s">
        <v>15</v>
      </c>
      <c r="Q3" s="7" t="s">
        <v>14</v>
      </c>
      <c r="R3" s="6" t="s">
        <v>15</v>
      </c>
      <c r="S3" s="7" t="s">
        <v>14</v>
      </c>
      <c r="T3" s="6" t="s">
        <v>15</v>
      </c>
      <c r="U3" s="39" t="s">
        <v>20</v>
      </c>
      <c r="V3" s="40"/>
      <c r="W3" s="40"/>
      <c r="X3" s="40"/>
      <c r="Y3" s="40"/>
      <c r="Z3" s="40"/>
    </row>
    <row r="4" spans="1:31" s="13" customFormat="1" ht="20.25" customHeight="1" x14ac:dyDescent="0.25">
      <c r="A4" s="10"/>
      <c r="B4" s="10"/>
      <c r="C4" s="10"/>
      <c r="D4" s="10"/>
      <c r="E4" s="11"/>
      <c r="F4" s="11"/>
      <c r="G4" s="11" t="s">
        <v>7</v>
      </c>
      <c r="H4" s="38" t="s">
        <v>2</v>
      </c>
      <c r="I4" s="11" t="s">
        <v>5</v>
      </c>
      <c r="J4" s="11" t="s">
        <v>6</v>
      </c>
      <c r="K4" s="11" t="s">
        <v>4</v>
      </c>
      <c r="L4" s="11" t="s">
        <v>3</v>
      </c>
      <c r="M4" s="10"/>
      <c r="N4" s="10"/>
      <c r="O4" s="12"/>
      <c r="P4" s="10"/>
      <c r="Q4" s="12"/>
      <c r="R4" s="10"/>
      <c r="S4" s="12"/>
      <c r="T4" s="10"/>
      <c r="U4" s="11" t="s">
        <v>7</v>
      </c>
      <c r="V4" s="38" t="s">
        <v>2</v>
      </c>
      <c r="W4" s="11" t="s">
        <v>5</v>
      </c>
      <c r="X4" s="11" t="s">
        <v>6</v>
      </c>
      <c r="Y4" s="11" t="s">
        <v>4</v>
      </c>
      <c r="Z4" s="11" t="s">
        <v>3</v>
      </c>
      <c r="AA4" s="15"/>
      <c r="AB4" s="15"/>
      <c r="AC4" s="15"/>
      <c r="AD4" s="15"/>
      <c r="AE4" s="15"/>
    </row>
    <row r="5" spans="1:31" s="34" customFormat="1" ht="15" customHeight="1" x14ac:dyDescent="0.25">
      <c r="A5" s="31">
        <v>42861</v>
      </c>
      <c r="B5" s="32">
        <f>A5-30</f>
        <v>42831</v>
      </c>
      <c r="C5" s="17" t="s">
        <v>7</v>
      </c>
      <c r="D5" s="17" t="s">
        <v>3</v>
      </c>
      <c r="E5" s="27"/>
      <c r="F5" s="27"/>
      <c r="G5" s="18">
        <f>COUNTIF(C5:F5,"BEL")</f>
        <v>1</v>
      </c>
      <c r="H5" s="18">
        <f>COUNTIF(C5:F5,"EVE")</f>
        <v>0</v>
      </c>
      <c r="I5" s="18">
        <f>COUNTIF(C5:F5,"KIT")</f>
        <v>0</v>
      </c>
      <c r="J5" s="18">
        <f>COUNTIF(C5:F5,"OLY")</f>
        <v>0</v>
      </c>
      <c r="K5" s="18">
        <f>COUNTIF(C5:F5,"SEA")</f>
        <v>0</v>
      </c>
      <c r="L5" s="18">
        <f>COUNTIF(C5:F5,"TAC")</f>
        <v>1</v>
      </c>
      <c r="M5" s="31">
        <v>42861</v>
      </c>
      <c r="N5" s="32">
        <f>M5-30</f>
        <v>42831</v>
      </c>
      <c r="O5" s="33"/>
      <c r="P5" s="9"/>
      <c r="Q5" s="16"/>
      <c r="R5" s="9"/>
      <c r="S5" s="16"/>
      <c r="T5" s="9"/>
      <c r="U5" s="9">
        <f>COUNTIF(O5:T5,"BEL")</f>
        <v>0</v>
      </c>
      <c r="V5" s="9">
        <f>COUNTIF(O5:T5,"EVE")</f>
        <v>0</v>
      </c>
      <c r="W5" s="9">
        <f>COUNTIF(O5:T5,"KIT")</f>
        <v>0</v>
      </c>
      <c r="X5" s="9">
        <f>COUNTIF(O5:T5,"OLY")</f>
        <v>0</v>
      </c>
      <c r="Y5" s="26">
        <f>COUNTIF(O5:T5,"SEA")</f>
        <v>0</v>
      </c>
      <c r="Z5" s="9">
        <f>COUNTIF(O5:T5,"TAC")</f>
        <v>0</v>
      </c>
    </row>
    <row r="6" spans="1:31" s="34" customFormat="1" x14ac:dyDescent="0.25">
      <c r="A6" s="35">
        <f>A5+7</f>
        <v>42868</v>
      </c>
      <c r="B6" s="32">
        <f t="shared" ref="B6:B23" si="0">A6-30</f>
        <v>42838</v>
      </c>
      <c r="C6" s="17" t="s">
        <v>6</v>
      </c>
      <c r="D6" s="17" t="s">
        <v>7</v>
      </c>
      <c r="E6" s="27"/>
      <c r="F6" s="27"/>
      <c r="G6" s="18">
        <f t="shared" ref="G6:G23" si="1">COUNTIF(C6:F6,"BEL")</f>
        <v>1</v>
      </c>
      <c r="H6" s="18">
        <f t="shared" ref="H6:H23" si="2">COUNTIF(C6:F6,"EVE")</f>
        <v>0</v>
      </c>
      <c r="I6" s="18">
        <f t="shared" ref="I6:I23" si="3">COUNTIF(C6:F6,"KIT")</f>
        <v>0</v>
      </c>
      <c r="J6" s="18">
        <f t="shared" ref="J6:J23" si="4">COUNTIF(C6:F6,"OLY")</f>
        <v>1</v>
      </c>
      <c r="K6" s="18">
        <f t="shared" ref="K6:K23" si="5">COUNTIF(C6:F6,"SEA")</f>
        <v>0</v>
      </c>
      <c r="L6" s="18">
        <f t="shared" ref="L6:L23" si="6">COUNTIF(C6:F6,"TAC")</f>
        <v>0</v>
      </c>
      <c r="M6" s="35">
        <f>M5+7</f>
        <v>42868</v>
      </c>
      <c r="N6" s="32">
        <f t="shared" ref="N6:N23" si="7">M6-30</f>
        <v>42838</v>
      </c>
      <c r="O6" s="29" t="s">
        <v>2</v>
      </c>
      <c r="P6" s="27" t="s">
        <v>6</v>
      </c>
      <c r="Q6" s="17" t="s">
        <v>3</v>
      </c>
      <c r="R6" s="27" t="s">
        <v>4</v>
      </c>
      <c r="S6" s="17" t="s">
        <v>7</v>
      </c>
      <c r="T6" s="27" t="s">
        <v>4</v>
      </c>
      <c r="U6" s="26">
        <f t="shared" ref="U6:U23" si="8">COUNTIF(O6:T6,"BEL")</f>
        <v>1</v>
      </c>
      <c r="V6" s="9">
        <f t="shared" ref="V6:V23" si="9">COUNTIF(O6:T6,"EVE")</f>
        <v>1</v>
      </c>
      <c r="W6" s="9">
        <f t="shared" ref="W6:W23" si="10">COUNTIF(O6:T6,"KIT")</f>
        <v>0</v>
      </c>
      <c r="X6" s="9">
        <f t="shared" ref="X6:X23" si="11">COUNTIF(O6:T6,"OLY")</f>
        <v>1</v>
      </c>
      <c r="Y6" s="9">
        <f t="shared" ref="Y6:Y23" si="12">COUNTIF(O6:T6,"SEA")</f>
        <v>2</v>
      </c>
      <c r="Z6" s="26">
        <f t="shared" ref="Z6:Z23" si="13">COUNTIF(O6:T6,"TAC")</f>
        <v>1</v>
      </c>
    </row>
    <row r="7" spans="1:31" s="34" customFormat="1" x14ac:dyDescent="0.25">
      <c r="A7" s="35">
        <f t="shared" ref="A7:A23" si="14">A6+7</f>
        <v>42875</v>
      </c>
      <c r="B7" s="32">
        <f t="shared" si="0"/>
        <v>42845</v>
      </c>
      <c r="C7" s="17" t="s">
        <v>7</v>
      </c>
      <c r="D7" s="17" t="s">
        <v>6</v>
      </c>
      <c r="E7" s="17" t="s">
        <v>3</v>
      </c>
      <c r="F7" s="17" t="s">
        <v>4</v>
      </c>
      <c r="G7" s="18">
        <f t="shared" si="1"/>
        <v>1</v>
      </c>
      <c r="H7" s="18">
        <f t="shared" si="2"/>
        <v>0</v>
      </c>
      <c r="I7" s="18">
        <f t="shared" si="3"/>
        <v>0</v>
      </c>
      <c r="J7" s="18">
        <f t="shared" si="4"/>
        <v>1</v>
      </c>
      <c r="K7" s="18">
        <f t="shared" si="5"/>
        <v>1</v>
      </c>
      <c r="L7" s="18">
        <f t="shared" si="6"/>
        <v>1</v>
      </c>
      <c r="M7" s="35">
        <f t="shared" ref="M7:M23" si="15">M6+7</f>
        <v>42875</v>
      </c>
      <c r="N7" s="32">
        <f t="shared" si="7"/>
        <v>42845</v>
      </c>
      <c r="O7" s="19" t="s">
        <v>5</v>
      </c>
      <c r="P7" s="27" t="s">
        <v>3</v>
      </c>
      <c r="Q7" s="19" t="s">
        <v>4</v>
      </c>
      <c r="R7" s="27" t="s">
        <v>7</v>
      </c>
      <c r="S7" s="17" t="s">
        <v>6</v>
      </c>
      <c r="T7" s="36" t="s">
        <v>2</v>
      </c>
      <c r="U7" s="9">
        <f t="shared" si="8"/>
        <v>1</v>
      </c>
      <c r="V7" s="26">
        <f t="shared" si="9"/>
        <v>1</v>
      </c>
      <c r="W7" s="9">
        <f t="shared" si="10"/>
        <v>1</v>
      </c>
      <c r="X7" s="9">
        <f t="shared" si="11"/>
        <v>1</v>
      </c>
      <c r="Y7" s="9">
        <f t="shared" si="12"/>
        <v>1</v>
      </c>
      <c r="Z7" s="9">
        <f t="shared" si="13"/>
        <v>1</v>
      </c>
    </row>
    <row r="8" spans="1:31" s="34" customFormat="1" x14ac:dyDescent="0.25">
      <c r="A8" s="35">
        <f t="shared" si="14"/>
        <v>42882</v>
      </c>
      <c r="B8" s="32">
        <f t="shared" si="0"/>
        <v>42852</v>
      </c>
      <c r="C8" s="17" t="s">
        <v>5</v>
      </c>
      <c r="D8" s="29" t="s">
        <v>2</v>
      </c>
      <c r="E8" s="17" t="s">
        <v>3</v>
      </c>
      <c r="F8" s="17" t="s">
        <v>7</v>
      </c>
      <c r="G8" s="18">
        <f t="shared" si="1"/>
        <v>1</v>
      </c>
      <c r="H8" s="18">
        <f t="shared" si="2"/>
        <v>1</v>
      </c>
      <c r="I8" s="18">
        <f t="shared" si="3"/>
        <v>1</v>
      </c>
      <c r="J8" s="18">
        <f t="shared" si="4"/>
        <v>0</v>
      </c>
      <c r="K8" s="18">
        <f t="shared" si="5"/>
        <v>0</v>
      </c>
      <c r="L8" s="18">
        <f t="shared" si="6"/>
        <v>1</v>
      </c>
      <c r="M8" s="35">
        <f t="shared" si="15"/>
        <v>42882</v>
      </c>
      <c r="N8" s="32">
        <f t="shared" si="7"/>
        <v>42852</v>
      </c>
      <c r="O8" s="17" t="s">
        <v>4</v>
      </c>
      <c r="P8" s="27" t="s">
        <v>7</v>
      </c>
      <c r="Q8" s="17" t="s">
        <v>6</v>
      </c>
      <c r="R8" s="27" t="s">
        <v>4</v>
      </c>
      <c r="S8" s="29" t="s">
        <v>2</v>
      </c>
      <c r="T8" s="27" t="s">
        <v>3</v>
      </c>
      <c r="U8" s="9">
        <f t="shared" si="8"/>
        <v>1</v>
      </c>
      <c r="V8" s="9">
        <f t="shared" si="9"/>
        <v>1</v>
      </c>
      <c r="W8" s="9">
        <f t="shared" si="10"/>
        <v>0</v>
      </c>
      <c r="X8" s="9">
        <f t="shared" si="11"/>
        <v>1</v>
      </c>
      <c r="Y8" s="9">
        <f t="shared" si="12"/>
        <v>2</v>
      </c>
      <c r="Z8" s="9">
        <f t="shared" si="13"/>
        <v>1</v>
      </c>
    </row>
    <row r="9" spans="1:31" s="34" customFormat="1" x14ac:dyDescent="0.25">
      <c r="A9" s="35">
        <f t="shared" si="14"/>
        <v>42889</v>
      </c>
      <c r="B9" s="32">
        <f t="shared" si="0"/>
        <v>42859</v>
      </c>
      <c r="C9" s="29" t="s">
        <v>2</v>
      </c>
      <c r="D9" s="17" t="s">
        <v>5</v>
      </c>
      <c r="E9" s="17" t="s">
        <v>4</v>
      </c>
      <c r="F9" s="17" t="s">
        <v>6</v>
      </c>
      <c r="G9" s="18">
        <f t="shared" si="1"/>
        <v>0</v>
      </c>
      <c r="H9" s="18">
        <f t="shared" si="2"/>
        <v>1</v>
      </c>
      <c r="I9" s="18">
        <f t="shared" si="3"/>
        <v>1</v>
      </c>
      <c r="J9" s="18">
        <f t="shared" si="4"/>
        <v>1</v>
      </c>
      <c r="K9" s="18">
        <f t="shared" si="5"/>
        <v>1</v>
      </c>
      <c r="L9" s="18">
        <f t="shared" si="6"/>
        <v>0</v>
      </c>
      <c r="M9" s="35">
        <f t="shared" si="15"/>
        <v>42889</v>
      </c>
      <c r="N9" s="32">
        <f t="shared" si="7"/>
        <v>42859</v>
      </c>
      <c r="O9" s="19" t="s">
        <v>5</v>
      </c>
      <c r="P9" s="28" t="s">
        <v>6</v>
      </c>
      <c r="Q9" s="19" t="s">
        <v>4</v>
      </c>
      <c r="R9" s="36" t="s">
        <v>2</v>
      </c>
      <c r="S9" s="19" t="s">
        <v>4</v>
      </c>
      <c r="T9" s="27" t="s">
        <v>3</v>
      </c>
      <c r="U9" s="26">
        <f t="shared" si="8"/>
        <v>0</v>
      </c>
      <c r="V9" s="26">
        <f t="shared" si="9"/>
        <v>1</v>
      </c>
      <c r="W9" s="9">
        <f t="shared" si="10"/>
        <v>1</v>
      </c>
      <c r="X9" s="9">
        <f t="shared" si="11"/>
        <v>1</v>
      </c>
      <c r="Y9" s="9">
        <f t="shared" si="12"/>
        <v>2</v>
      </c>
      <c r="Z9" s="9">
        <f t="shared" si="13"/>
        <v>1</v>
      </c>
    </row>
    <row r="10" spans="1:31" s="34" customFormat="1" x14ac:dyDescent="0.25">
      <c r="A10" s="35">
        <f t="shared" si="14"/>
        <v>42896</v>
      </c>
      <c r="B10" s="32">
        <f t="shared" si="0"/>
        <v>42866</v>
      </c>
      <c r="C10" s="17" t="s">
        <v>5</v>
      </c>
      <c r="D10" s="17" t="s">
        <v>4</v>
      </c>
      <c r="E10" s="17" t="s">
        <v>7</v>
      </c>
      <c r="F10" s="17" t="s">
        <v>3</v>
      </c>
      <c r="G10" s="18">
        <f t="shared" si="1"/>
        <v>1</v>
      </c>
      <c r="H10" s="18">
        <f t="shared" si="2"/>
        <v>0</v>
      </c>
      <c r="I10" s="18">
        <f t="shared" si="3"/>
        <v>1</v>
      </c>
      <c r="J10" s="18">
        <f t="shared" si="4"/>
        <v>0</v>
      </c>
      <c r="K10" s="18">
        <f t="shared" si="5"/>
        <v>1</v>
      </c>
      <c r="L10" s="18">
        <f t="shared" si="6"/>
        <v>1</v>
      </c>
      <c r="M10" s="35">
        <f t="shared" si="15"/>
        <v>42896</v>
      </c>
      <c r="N10" s="32">
        <f t="shared" si="7"/>
        <v>42866</v>
      </c>
      <c r="O10" s="17" t="s">
        <v>7</v>
      </c>
      <c r="P10" s="28" t="s">
        <v>4</v>
      </c>
      <c r="Q10" s="29" t="s">
        <v>2</v>
      </c>
      <c r="R10" s="28" t="s">
        <v>3</v>
      </c>
      <c r="S10" s="17" t="s">
        <v>5</v>
      </c>
      <c r="T10" s="27" t="s">
        <v>4</v>
      </c>
      <c r="U10" s="26">
        <f t="shared" si="8"/>
        <v>1</v>
      </c>
      <c r="V10" s="9">
        <f t="shared" si="9"/>
        <v>1</v>
      </c>
      <c r="W10" s="9">
        <f t="shared" si="10"/>
        <v>1</v>
      </c>
      <c r="X10" s="26">
        <f t="shared" si="11"/>
        <v>0</v>
      </c>
      <c r="Y10" s="9">
        <f t="shared" si="12"/>
        <v>2</v>
      </c>
      <c r="Z10" s="9">
        <f t="shared" si="13"/>
        <v>1</v>
      </c>
    </row>
    <row r="11" spans="1:31" s="34" customFormat="1" x14ac:dyDescent="0.25">
      <c r="A11" s="35">
        <f t="shared" si="14"/>
        <v>42903</v>
      </c>
      <c r="B11" s="32">
        <f t="shared" si="0"/>
        <v>42873</v>
      </c>
      <c r="C11" s="17" t="s">
        <v>4</v>
      </c>
      <c r="D11" s="17" t="s">
        <v>6</v>
      </c>
      <c r="E11" s="29" t="s">
        <v>2</v>
      </c>
      <c r="F11" s="17" t="s">
        <v>5</v>
      </c>
      <c r="G11" s="18">
        <f t="shared" si="1"/>
        <v>0</v>
      </c>
      <c r="H11" s="18">
        <f t="shared" si="2"/>
        <v>1</v>
      </c>
      <c r="I11" s="18">
        <f t="shared" si="3"/>
        <v>1</v>
      </c>
      <c r="J11" s="18">
        <f t="shared" si="4"/>
        <v>1</v>
      </c>
      <c r="K11" s="18">
        <f t="shared" si="5"/>
        <v>1</v>
      </c>
      <c r="L11" s="18">
        <f t="shared" si="6"/>
        <v>0</v>
      </c>
      <c r="M11" s="35">
        <f t="shared" si="15"/>
        <v>42903</v>
      </c>
      <c r="N11" s="32">
        <f t="shared" si="7"/>
        <v>42873</v>
      </c>
      <c r="O11" s="17" t="s">
        <v>4</v>
      </c>
      <c r="P11" s="27" t="s">
        <v>7</v>
      </c>
      <c r="Q11" s="17" t="s">
        <v>6</v>
      </c>
      <c r="R11" s="30" t="s">
        <v>2</v>
      </c>
      <c r="S11" s="17" t="s">
        <v>4</v>
      </c>
      <c r="T11" s="27" t="s">
        <v>3</v>
      </c>
      <c r="U11" s="9">
        <f t="shared" si="8"/>
        <v>1</v>
      </c>
      <c r="V11" s="26">
        <f t="shared" si="9"/>
        <v>1</v>
      </c>
      <c r="W11" s="9">
        <f t="shared" si="10"/>
        <v>0</v>
      </c>
      <c r="X11" s="9">
        <f t="shared" si="11"/>
        <v>1</v>
      </c>
      <c r="Y11" s="26">
        <f t="shared" si="12"/>
        <v>2</v>
      </c>
      <c r="Z11" s="9">
        <f t="shared" si="13"/>
        <v>1</v>
      </c>
    </row>
    <row r="12" spans="1:31" s="34" customFormat="1" x14ac:dyDescent="0.25">
      <c r="A12" s="35">
        <f t="shared" si="14"/>
        <v>42910</v>
      </c>
      <c r="B12" s="32">
        <f t="shared" si="0"/>
        <v>42880</v>
      </c>
      <c r="C12" s="17" t="s">
        <v>3</v>
      </c>
      <c r="D12" s="29" t="s">
        <v>2</v>
      </c>
      <c r="E12" s="19" t="s">
        <v>4</v>
      </c>
      <c r="F12" s="19" t="s">
        <v>7</v>
      </c>
      <c r="G12" s="18">
        <f t="shared" si="1"/>
        <v>1</v>
      </c>
      <c r="H12" s="18">
        <f t="shared" si="2"/>
        <v>1</v>
      </c>
      <c r="I12" s="18">
        <f t="shared" si="3"/>
        <v>0</v>
      </c>
      <c r="J12" s="18">
        <f t="shared" si="4"/>
        <v>0</v>
      </c>
      <c r="K12" s="20">
        <f t="shared" si="5"/>
        <v>1</v>
      </c>
      <c r="L12" s="18">
        <f t="shared" si="6"/>
        <v>1</v>
      </c>
      <c r="M12" s="35">
        <f t="shared" si="15"/>
        <v>42910</v>
      </c>
      <c r="N12" s="32">
        <f t="shared" si="7"/>
        <v>42880</v>
      </c>
      <c r="O12" s="17" t="s">
        <v>3</v>
      </c>
      <c r="P12" s="27" t="s">
        <v>5</v>
      </c>
      <c r="Q12" s="17" t="s">
        <v>4</v>
      </c>
      <c r="R12" s="27" t="s">
        <v>6</v>
      </c>
      <c r="S12" s="29" t="s">
        <v>2</v>
      </c>
      <c r="T12" s="27" t="s">
        <v>7</v>
      </c>
      <c r="U12" s="9">
        <f t="shared" si="8"/>
        <v>1</v>
      </c>
      <c r="V12" s="26">
        <f t="shared" si="9"/>
        <v>1</v>
      </c>
      <c r="W12" s="9">
        <f t="shared" si="10"/>
        <v>1</v>
      </c>
      <c r="X12" s="9">
        <f t="shared" si="11"/>
        <v>1</v>
      </c>
      <c r="Y12" s="26">
        <f t="shared" si="12"/>
        <v>1</v>
      </c>
      <c r="Z12" s="9">
        <f t="shared" si="13"/>
        <v>1</v>
      </c>
    </row>
    <row r="13" spans="1:31" s="34" customFormat="1" x14ac:dyDescent="0.25">
      <c r="A13" s="35">
        <f t="shared" si="14"/>
        <v>42917</v>
      </c>
      <c r="B13" s="32">
        <f t="shared" si="0"/>
        <v>42887</v>
      </c>
      <c r="C13" s="19" t="s">
        <v>4</v>
      </c>
      <c r="D13" s="19" t="s">
        <v>6</v>
      </c>
      <c r="E13" s="17" t="s">
        <v>3</v>
      </c>
      <c r="F13" s="29" t="s">
        <v>2</v>
      </c>
      <c r="G13" s="18">
        <f t="shared" si="1"/>
        <v>0</v>
      </c>
      <c r="H13" s="18">
        <f t="shared" si="2"/>
        <v>1</v>
      </c>
      <c r="I13" s="18">
        <f t="shared" si="3"/>
        <v>0</v>
      </c>
      <c r="J13" s="20">
        <f t="shared" si="4"/>
        <v>1</v>
      </c>
      <c r="K13" s="18">
        <f t="shared" si="5"/>
        <v>1</v>
      </c>
      <c r="L13" s="18">
        <f t="shared" si="6"/>
        <v>1</v>
      </c>
      <c r="M13" s="35">
        <f t="shared" si="15"/>
        <v>42917</v>
      </c>
      <c r="N13" s="32">
        <f t="shared" si="7"/>
        <v>42887</v>
      </c>
      <c r="O13" s="17" t="s">
        <v>7</v>
      </c>
      <c r="P13" s="27" t="s">
        <v>4</v>
      </c>
      <c r="Q13" s="17" t="s">
        <v>5</v>
      </c>
      <c r="R13" s="30" t="s">
        <v>2</v>
      </c>
      <c r="S13" s="17" t="s">
        <v>6</v>
      </c>
      <c r="T13" s="27" t="s">
        <v>3</v>
      </c>
      <c r="U13" s="26">
        <f t="shared" si="8"/>
        <v>1</v>
      </c>
      <c r="V13" s="9">
        <f t="shared" si="9"/>
        <v>1</v>
      </c>
      <c r="W13" s="26">
        <f t="shared" si="10"/>
        <v>1</v>
      </c>
      <c r="X13" s="9">
        <f t="shared" si="11"/>
        <v>1</v>
      </c>
      <c r="Y13" s="9">
        <f t="shared" si="12"/>
        <v>1</v>
      </c>
      <c r="Z13" s="9">
        <f t="shared" si="13"/>
        <v>1</v>
      </c>
    </row>
    <row r="14" spans="1:31" s="34" customFormat="1" x14ac:dyDescent="0.25">
      <c r="A14" s="35">
        <f t="shared" si="14"/>
        <v>42924</v>
      </c>
      <c r="B14" s="32">
        <f t="shared" si="0"/>
        <v>42894</v>
      </c>
      <c r="C14" s="17" t="s">
        <v>6</v>
      </c>
      <c r="D14" s="17" t="s">
        <v>3</v>
      </c>
      <c r="E14" s="17" t="s">
        <v>4</v>
      </c>
      <c r="F14" s="17" t="s">
        <v>5</v>
      </c>
      <c r="G14" s="18">
        <f t="shared" si="1"/>
        <v>0</v>
      </c>
      <c r="H14" s="18">
        <f t="shared" si="2"/>
        <v>0</v>
      </c>
      <c r="I14" s="18">
        <f t="shared" si="3"/>
        <v>1</v>
      </c>
      <c r="J14" s="18">
        <f t="shared" si="4"/>
        <v>1</v>
      </c>
      <c r="K14" s="18">
        <f t="shared" si="5"/>
        <v>1</v>
      </c>
      <c r="L14" s="18">
        <f t="shared" si="6"/>
        <v>1</v>
      </c>
      <c r="M14" s="35">
        <f t="shared" si="15"/>
        <v>42924</v>
      </c>
      <c r="N14" s="32">
        <f t="shared" si="7"/>
        <v>42894</v>
      </c>
      <c r="O14" s="17" t="s">
        <v>3</v>
      </c>
      <c r="P14" s="30" t="s">
        <v>2</v>
      </c>
      <c r="Q14" s="17" t="s">
        <v>7</v>
      </c>
      <c r="R14" s="27" t="s">
        <v>5</v>
      </c>
      <c r="S14" s="17" t="s">
        <v>4</v>
      </c>
      <c r="T14" s="27" t="s">
        <v>6</v>
      </c>
      <c r="U14" s="9">
        <f t="shared" si="8"/>
        <v>1</v>
      </c>
      <c r="V14" s="26">
        <f t="shared" si="9"/>
        <v>1</v>
      </c>
      <c r="W14" s="9">
        <f t="shared" si="10"/>
        <v>1</v>
      </c>
      <c r="X14" s="26">
        <f t="shared" si="11"/>
        <v>1</v>
      </c>
      <c r="Y14" s="9">
        <f t="shared" si="12"/>
        <v>1</v>
      </c>
      <c r="Z14" s="26">
        <f t="shared" si="13"/>
        <v>1</v>
      </c>
    </row>
    <row r="15" spans="1:31" s="34" customFormat="1" x14ac:dyDescent="0.25">
      <c r="A15" s="35">
        <f t="shared" si="14"/>
        <v>42931</v>
      </c>
      <c r="B15" s="32">
        <f t="shared" si="0"/>
        <v>42901</v>
      </c>
      <c r="C15" s="17" t="s">
        <v>3</v>
      </c>
      <c r="D15" s="29" t="s">
        <v>2</v>
      </c>
      <c r="E15" s="17" t="s">
        <v>6</v>
      </c>
      <c r="F15" s="17" t="s">
        <v>4</v>
      </c>
      <c r="G15" s="18">
        <f t="shared" si="1"/>
        <v>0</v>
      </c>
      <c r="H15" s="18">
        <f t="shared" si="2"/>
        <v>1</v>
      </c>
      <c r="I15" s="18">
        <f t="shared" si="3"/>
        <v>0</v>
      </c>
      <c r="J15" s="18">
        <f t="shared" si="4"/>
        <v>1</v>
      </c>
      <c r="K15" s="18">
        <f t="shared" si="5"/>
        <v>1</v>
      </c>
      <c r="L15" s="18">
        <f t="shared" si="6"/>
        <v>1</v>
      </c>
      <c r="M15" s="35">
        <f t="shared" si="15"/>
        <v>42931</v>
      </c>
      <c r="N15" s="32">
        <f t="shared" si="7"/>
        <v>42901</v>
      </c>
      <c r="O15" s="29" t="s">
        <v>2</v>
      </c>
      <c r="P15" s="27" t="s">
        <v>3</v>
      </c>
      <c r="Q15" s="17" t="s">
        <v>7</v>
      </c>
      <c r="R15" s="27" t="s">
        <v>4</v>
      </c>
      <c r="S15" s="17" t="s">
        <v>4</v>
      </c>
      <c r="T15" s="27" t="s">
        <v>5</v>
      </c>
      <c r="U15" s="9">
        <f t="shared" si="8"/>
        <v>1</v>
      </c>
      <c r="V15" s="9">
        <f t="shared" si="9"/>
        <v>1</v>
      </c>
      <c r="W15" s="9">
        <f t="shared" si="10"/>
        <v>1</v>
      </c>
      <c r="X15" s="9">
        <f t="shared" si="11"/>
        <v>0</v>
      </c>
      <c r="Y15" s="26">
        <f t="shared" si="12"/>
        <v>2</v>
      </c>
      <c r="Z15" s="9">
        <f t="shared" si="13"/>
        <v>1</v>
      </c>
    </row>
    <row r="16" spans="1:31" s="34" customFormat="1" x14ac:dyDescent="0.25">
      <c r="A16" s="35">
        <f t="shared" si="14"/>
        <v>42938</v>
      </c>
      <c r="B16" s="32">
        <f t="shared" si="0"/>
        <v>42908</v>
      </c>
      <c r="C16" s="17" t="s">
        <v>6</v>
      </c>
      <c r="D16" s="17" t="s">
        <v>7</v>
      </c>
      <c r="E16" s="29" t="s">
        <v>2</v>
      </c>
      <c r="F16" s="17" t="s">
        <v>3</v>
      </c>
      <c r="G16" s="18">
        <f t="shared" si="1"/>
        <v>1</v>
      </c>
      <c r="H16" s="18">
        <f t="shared" si="2"/>
        <v>1</v>
      </c>
      <c r="I16" s="18">
        <f t="shared" si="3"/>
        <v>0</v>
      </c>
      <c r="J16" s="18">
        <f t="shared" si="4"/>
        <v>1</v>
      </c>
      <c r="K16" s="18">
        <f t="shared" si="5"/>
        <v>0</v>
      </c>
      <c r="L16" s="18">
        <f t="shared" si="6"/>
        <v>1</v>
      </c>
      <c r="M16" s="35">
        <f t="shared" si="15"/>
        <v>42938</v>
      </c>
      <c r="N16" s="32">
        <f t="shared" si="7"/>
        <v>42908</v>
      </c>
      <c r="O16" s="17" t="s">
        <v>5</v>
      </c>
      <c r="P16" s="27" t="s">
        <v>4</v>
      </c>
      <c r="Q16" s="17" t="s">
        <v>3</v>
      </c>
      <c r="R16" s="27" t="s">
        <v>6</v>
      </c>
      <c r="S16" s="29" t="s">
        <v>2</v>
      </c>
      <c r="T16" s="27" t="s">
        <v>4</v>
      </c>
      <c r="U16" s="9">
        <f t="shared" si="8"/>
        <v>0</v>
      </c>
      <c r="V16" s="9">
        <f t="shared" si="9"/>
        <v>1</v>
      </c>
      <c r="W16" s="26">
        <f t="shared" si="10"/>
        <v>1</v>
      </c>
      <c r="X16" s="9">
        <f t="shared" si="11"/>
        <v>1</v>
      </c>
      <c r="Y16" s="9">
        <f t="shared" si="12"/>
        <v>2</v>
      </c>
      <c r="Z16" s="26">
        <f t="shared" si="13"/>
        <v>1</v>
      </c>
    </row>
    <row r="17" spans="1:26" s="34" customFormat="1" x14ac:dyDescent="0.25">
      <c r="A17" s="35">
        <f t="shared" si="14"/>
        <v>42945</v>
      </c>
      <c r="B17" s="32">
        <f t="shared" si="0"/>
        <v>42915</v>
      </c>
      <c r="C17" s="29" t="s">
        <v>2</v>
      </c>
      <c r="D17" s="17" t="s">
        <v>4</v>
      </c>
      <c r="E17" s="17" t="s">
        <v>5</v>
      </c>
      <c r="F17" s="17" t="s">
        <v>6</v>
      </c>
      <c r="G17" s="18">
        <f t="shared" si="1"/>
        <v>0</v>
      </c>
      <c r="H17" s="18">
        <f t="shared" si="2"/>
        <v>1</v>
      </c>
      <c r="I17" s="18">
        <f t="shared" si="3"/>
        <v>1</v>
      </c>
      <c r="J17" s="18">
        <f t="shared" si="4"/>
        <v>1</v>
      </c>
      <c r="K17" s="18">
        <f t="shared" si="5"/>
        <v>1</v>
      </c>
      <c r="L17" s="18">
        <f t="shared" si="6"/>
        <v>0</v>
      </c>
      <c r="M17" s="35">
        <f t="shared" si="15"/>
        <v>42945</v>
      </c>
      <c r="N17" s="32">
        <f t="shared" si="7"/>
        <v>42915</v>
      </c>
      <c r="O17" s="17" t="s">
        <v>6</v>
      </c>
      <c r="P17" s="27" t="s">
        <v>5</v>
      </c>
      <c r="Q17" s="29" t="s">
        <v>2</v>
      </c>
      <c r="R17" s="27" t="s">
        <v>4</v>
      </c>
      <c r="S17" s="17" t="s">
        <v>3</v>
      </c>
      <c r="T17" s="27" t="s">
        <v>7</v>
      </c>
      <c r="U17" s="9">
        <f t="shared" si="8"/>
        <v>1</v>
      </c>
      <c r="V17" s="9">
        <f t="shared" si="9"/>
        <v>1</v>
      </c>
      <c r="W17" s="9">
        <f t="shared" si="10"/>
        <v>1</v>
      </c>
      <c r="X17" s="9">
        <f t="shared" si="11"/>
        <v>1</v>
      </c>
      <c r="Y17" s="26">
        <f t="shared" si="12"/>
        <v>1</v>
      </c>
      <c r="Z17" s="9">
        <f t="shared" si="13"/>
        <v>1</v>
      </c>
    </row>
    <row r="18" spans="1:26" s="34" customFormat="1" x14ac:dyDescent="0.25">
      <c r="A18" s="35">
        <f t="shared" si="14"/>
        <v>42952</v>
      </c>
      <c r="B18" s="32">
        <f t="shared" si="0"/>
        <v>42922</v>
      </c>
      <c r="C18" s="17" t="s">
        <v>4</v>
      </c>
      <c r="D18" s="17" t="s">
        <v>7</v>
      </c>
      <c r="E18" s="17" t="s">
        <v>6</v>
      </c>
      <c r="F18" s="29" t="s">
        <v>2</v>
      </c>
      <c r="G18" s="18">
        <f t="shared" si="1"/>
        <v>1</v>
      </c>
      <c r="H18" s="18">
        <f t="shared" si="2"/>
        <v>1</v>
      </c>
      <c r="I18" s="18">
        <f t="shared" si="3"/>
        <v>0</v>
      </c>
      <c r="J18" s="18">
        <f t="shared" si="4"/>
        <v>1</v>
      </c>
      <c r="K18" s="18">
        <f t="shared" si="5"/>
        <v>1</v>
      </c>
      <c r="L18" s="18">
        <f t="shared" si="6"/>
        <v>0</v>
      </c>
      <c r="M18" s="35">
        <f t="shared" si="15"/>
        <v>42952</v>
      </c>
      <c r="N18" s="32">
        <f t="shared" si="7"/>
        <v>42922</v>
      </c>
      <c r="O18" s="17" t="s">
        <v>3</v>
      </c>
      <c r="P18" s="30" t="s">
        <v>2</v>
      </c>
      <c r="Q18" s="17" t="s">
        <v>7</v>
      </c>
      <c r="R18" s="27" t="s">
        <v>5</v>
      </c>
      <c r="S18" s="17" t="s">
        <v>6</v>
      </c>
      <c r="T18" s="27" t="s">
        <v>4</v>
      </c>
      <c r="U18" s="9">
        <f t="shared" si="8"/>
        <v>1</v>
      </c>
      <c r="V18" s="9">
        <f t="shared" si="9"/>
        <v>1</v>
      </c>
      <c r="W18" s="9">
        <f t="shared" si="10"/>
        <v>1</v>
      </c>
      <c r="X18" s="9">
        <f t="shared" si="11"/>
        <v>1</v>
      </c>
      <c r="Y18" s="9">
        <f t="shared" si="12"/>
        <v>1</v>
      </c>
      <c r="Z18" s="9">
        <f t="shared" si="13"/>
        <v>1</v>
      </c>
    </row>
    <row r="19" spans="1:26" s="34" customFormat="1" x14ac:dyDescent="0.25">
      <c r="A19" s="35">
        <f t="shared" si="14"/>
        <v>42959</v>
      </c>
      <c r="B19" s="32">
        <f t="shared" si="0"/>
        <v>42929</v>
      </c>
      <c r="C19" s="17" t="s">
        <v>5</v>
      </c>
      <c r="D19" s="17" t="s">
        <v>3</v>
      </c>
      <c r="E19" s="27" t="s">
        <v>7</v>
      </c>
      <c r="F19" s="27" t="s">
        <v>4</v>
      </c>
      <c r="G19" s="18">
        <f t="shared" si="1"/>
        <v>1</v>
      </c>
      <c r="H19" s="18">
        <f t="shared" si="2"/>
        <v>0</v>
      </c>
      <c r="I19" s="18">
        <f t="shared" si="3"/>
        <v>1</v>
      </c>
      <c r="J19" s="18">
        <f t="shared" si="4"/>
        <v>0</v>
      </c>
      <c r="K19" s="18">
        <f t="shared" si="5"/>
        <v>1</v>
      </c>
      <c r="L19" s="18">
        <f t="shared" si="6"/>
        <v>1</v>
      </c>
      <c r="M19" s="35">
        <f t="shared" si="15"/>
        <v>42959</v>
      </c>
      <c r="N19" s="32">
        <f t="shared" si="7"/>
        <v>42929</v>
      </c>
      <c r="O19" s="17" t="s">
        <v>4</v>
      </c>
      <c r="P19" s="27" t="s">
        <v>3</v>
      </c>
      <c r="Q19" s="17" t="s">
        <v>5</v>
      </c>
      <c r="R19" s="27" t="s">
        <v>6</v>
      </c>
      <c r="S19" s="29" t="s">
        <v>2</v>
      </c>
      <c r="T19" s="27" t="s">
        <v>7</v>
      </c>
      <c r="U19" s="26">
        <f t="shared" si="8"/>
        <v>1</v>
      </c>
      <c r="V19" s="26">
        <f t="shared" si="9"/>
        <v>1</v>
      </c>
      <c r="W19" s="9">
        <f t="shared" si="10"/>
        <v>1</v>
      </c>
      <c r="X19" s="9">
        <f t="shared" si="11"/>
        <v>1</v>
      </c>
      <c r="Y19" s="9">
        <f t="shared" si="12"/>
        <v>1</v>
      </c>
      <c r="Z19" s="9">
        <f t="shared" si="13"/>
        <v>1</v>
      </c>
    </row>
    <row r="20" spans="1:26" s="34" customFormat="1" x14ac:dyDescent="0.25">
      <c r="A20" s="35">
        <f t="shared" si="14"/>
        <v>42966</v>
      </c>
      <c r="B20" s="32">
        <f t="shared" si="0"/>
        <v>42936</v>
      </c>
      <c r="C20" s="17" t="s">
        <v>7</v>
      </c>
      <c r="D20" s="17" t="s">
        <v>4</v>
      </c>
      <c r="E20" s="27"/>
      <c r="F20" s="27"/>
      <c r="G20" s="18">
        <f t="shared" si="1"/>
        <v>1</v>
      </c>
      <c r="H20" s="18">
        <f t="shared" si="2"/>
        <v>0</v>
      </c>
      <c r="I20" s="18">
        <f t="shared" si="3"/>
        <v>0</v>
      </c>
      <c r="J20" s="18">
        <f t="shared" si="4"/>
        <v>0</v>
      </c>
      <c r="K20" s="18">
        <f t="shared" si="5"/>
        <v>1</v>
      </c>
      <c r="L20" s="18">
        <f t="shared" si="6"/>
        <v>0</v>
      </c>
      <c r="M20" s="35">
        <f t="shared" si="15"/>
        <v>42966</v>
      </c>
      <c r="N20" s="32">
        <f t="shared" si="7"/>
        <v>42936</v>
      </c>
      <c r="O20" s="17" t="s">
        <v>4</v>
      </c>
      <c r="P20" s="27" t="s">
        <v>6</v>
      </c>
      <c r="Q20" s="17" t="s">
        <v>3</v>
      </c>
      <c r="R20" s="27" t="s">
        <v>4</v>
      </c>
      <c r="S20" s="17" t="s">
        <v>5</v>
      </c>
      <c r="T20" s="30" t="s">
        <v>2</v>
      </c>
      <c r="U20" s="9">
        <f t="shared" si="8"/>
        <v>0</v>
      </c>
      <c r="V20" s="9">
        <f t="shared" si="9"/>
        <v>1</v>
      </c>
      <c r="W20" s="9">
        <f t="shared" si="10"/>
        <v>1</v>
      </c>
      <c r="X20" s="9">
        <f t="shared" si="11"/>
        <v>1</v>
      </c>
      <c r="Y20" s="26">
        <f t="shared" si="12"/>
        <v>2</v>
      </c>
      <c r="Z20" s="9">
        <f t="shared" si="13"/>
        <v>1</v>
      </c>
    </row>
    <row r="21" spans="1:26" s="34" customFormat="1" x14ac:dyDescent="0.25">
      <c r="A21" s="35">
        <f t="shared" si="14"/>
        <v>42973</v>
      </c>
      <c r="B21" s="32">
        <f t="shared" si="0"/>
        <v>42943</v>
      </c>
      <c r="C21" s="30" t="s">
        <v>2</v>
      </c>
      <c r="D21" s="17" t="s">
        <v>5</v>
      </c>
      <c r="E21" s="27"/>
      <c r="F21" s="27"/>
      <c r="G21" s="18">
        <f t="shared" si="1"/>
        <v>0</v>
      </c>
      <c r="H21" s="18">
        <f t="shared" si="2"/>
        <v>1</v>
      </c>
      <c r="I21" s="18">
        <f t="shared" si="3"/>
        <v>1</v>
      </c>
      <c r="J21" s="18">
        <f t="shared" si="4"/>
        <v>0</v>
      </c>
      <c r="K21" s="18">
        <f t="shared" si="5"/>
        <v>0</v>
      </c>
      <c r="L21" s="18">
        <f t="shared" si="6"/>
        <v>0</v>
      </c>
      <c r="M21" s="35">
        <f t="shared" si="15"/>
        <v>42973</v>
      </c>
      <c r="N21" s="32">
        <f t="shared" si="7"/>
        <v>42943</v>
      </c>
      <c r="O21" s="17" t="s">
        <v>6</v>
      </c>
      <c r="P21" s="27" t="s">
        <v>4</v>
      </c>
      <c r="Q21" s="29" t="s">
        <v>2</v>
      </c>
      <c r="R21" s="27" t="s">
        <v>3</v>
      </c>
      <c r="S21" s="17" t="s">
        <v>7</v>
      </c>
      <c r="T21" s="27" t="s">
        <v>5</v>
      </c>
      <c r="U21" s="9">
        <f t="shared" si="8"/>
        <v>1</v>
      </c>
      <c r="V21" s="26">
        <f t="shared" si="9"/>
        <v>1</v>
      </c>
      <c r="W21" s="9">
        <f t="shared" si="10"/>
        <v>1</v>
      </c>
      <c r="X21" s="9">
        <f t="shared" si="11"/>
        <v>1</v>
      </c>
      <c r="Y21" s="9">
        <f t="shared" si="12"/>
        <v>1</v>
      </c>
      <c r="Z21" s="9">
        <f t="shared" si="13"/>
        <v>1</v>
      </c>
    </row>
    <row r="22" spans="1:26" s="34" customFormat="1" x14ac:dyDescent="0.25">
      <c r="A22" s="35">
        <f t="shared" si="14"/>
        <v>42980</v>
      </c>
      <c r="B22" s="32">
        <f t="shared" si="0"/>
        <v>42950</v>
      </c>
      <c r="C22" s="27"/>
      <c r="D22" s="27"/>
      <c r="E22" s="27"/>
      <c r="F22" s="27"/>
      <c r="G22" s="18">
        <f t="shared" si="1"/>
        <v>0</v>
      </c>
      <c r="H22" s="18">
        <f t="shared" si="2"/>
        <v>0</v>
      </c>
      <c r="I22" s="18">
        <f t="shared" si="3"/>
        <v>0</v>
      </c>
      <c r="J22" s="18">
        <f t="shared" si="4"/>
        <v>0</v>
      </c>
      <c r="K22" s="18">
        <f t="shared" si="5"/>
        <v>0</v>
      </c>
      <c r="L22" s="18">
        <f t="shared" si="6"/>
        <v>0</v>
      </c>
      <c r="M22" s="35">
        <f t="shared" si="15"/>
        <v>42980</v>
      </c>
      <c r="N22" s="32">
        <f t="shared" si="7"/>
        <v>42950</v>
      </c>
      <c r="O22" s="17" t="s">
        <v>7</v>
      </c>
      <c r="P22" s="30" t="s">
        <v>2</v>
      </c>
      <c r="Q22" s="27" t="s">
        <v>5</v>
      </c>
      <c r="R22" s="27" t="s">
        <v>4</v>
      </c>
      <c r="S22" s="17" t="s">
        <v>3</v>
      </c>
      <c r="T22" s="27" t="s">
        <v>6</v>
      </c>
      <c r="U22" s="9">
        <f t="shared" si="8"/>
        <v>1</v>
      </c>
      <c r="V22" s="9">
        <f t="shared" si="9"/>
        <v>1</v>
      </c>
      <c r="W22" s="9">
        <f t="shared" si="10"/>
        <v>1</v>
      </c>
      <c r="X22" s="9">
        <f t="shared" si="11"/>
        <v>1</v>
      </c>
      <c r="Y22" s="9">
        <f t="shared" si="12"/>
        <v>1</v>
      </c>
      <c r="Z22" s="26">
        <f t="shared" si="13"/>
        <v>1</v>
      </c>
    </row>
    <row r="23" spans="1:26" s="34" customFormat="1" x14ac:dyDescent="0.25">
      <c r="A23" s="35">
        <f t="shared" si="14"/>
        <v>42987</v>
      </c>
      <c r="B23" s="32">
        <f t="shared" si="0"/>
        <v>42957</v>
      </c>
      <c r="C23" s="27"/>
      <c r="D23" s="27"/>
      <c r="E23" s="27"/>
      <c r="F23" s="27"/>
      <c r="G23" s="18">
        <f t="shared" si="1"/>
        <v>0</v>
      </c>
      <c r="H23" s="18">
        <f t="shared" si="2"/>
        <v>0</v>
      </c>
      <c r="I23" s="18">
        <f t="shared" si="3"/>
        <v>0</v>
      </c>
      <c r="J23" s="18">
        <f t="shared" si="4"/>
        <v>0</v>
      </c>
      <c r="K23" s="18">
        <f t="shared" si="5"/>
        <v>0</v>
      </c>
      <c r="L23" s="18">
        <f t="shared" si="6"/>
        <v>0</v>
      </c>
      <c r="M23" s="35">
        <f t="shared" si="15"/>
        <v>42987</v>
      </c>
      <c r="N23" s="32">
        <f t="shared" si="7"/>
        <v>42957</v>
      </c>
      <c r="O23" s="29" t="s">
        <v>2</v>
      </c>
      <c r="P23" s="27" t="s">
        <v>4</v>
      </c>
      <c r="Q23" s="17" t="s">
        <v>7</v>
      </c>
      <c r="R23" s="27" t="s">
        <v>3</v>
      </c>
      <c r="S23" s="17" t="s">
        <v>4</v>
      </c>
      <c r="T23" s="27" t="s">
        <v>5</v>
      </c>
      <c r="U23" s="9">
        <f t="shared" si="8"/>
        <v>1</v>
      </c>
      <c r="V23" s="9">
        <f t="shared" si="9"/>
        <v>1</v>
      </c>
      <c r="W23" s="9">
        <f t="shared" si="10"/>
        <v>1</v>
      </c>
      <c r="X23" s="9">
        <f t="shared" si="11"/>
        <v>0</v>
      </c>
      <c r="Y23" s="9">
        <f t="shared" si="12"/>
        <v>2</v>
      </c>
      <c r="Z23" s="26">
        <f t="shared" si="13"/>
        <v>1</v>
      </c>
    </row>
    <row r="24" spans="1:26" x14ac:dyDescent="0.25">
      <c r="F24" s="23" t="s">
        <v>12</v>
      </c>
      <c r="G24" s="8">
        <f t="shared" ref="G24:L24" si="16">SUM(G5:G23)</f>
        <v>10</v>
      </c>
      <c r="H24" s="8">
        <f t="shared" si="16"/>
        <v>10</v>
      </c>
      <c r="I24" s="8">
        <f t="shared" si="16"/>
        <v>8</v>
      </c>
      <c r="J24" s="8">
        <f t="shared" si="16"/>
        <v>10</v>
      </c>
      <c r="K24" s="8">
        <f t="shared" si="16"/>
        <v>12</v>
      </c>
      <c r="L24" s="8">
        <f t="shared" si="16"/>
        <v>10</v>
      </c>
      <c r="U24" s="14">
        <f t="shared" ref="U24:Z24" si="17">SUM(U5:U23)</f>
        <v>15</v>
      </c>
      <c r="V24" s="14">
        <f t="shared" si="17"/>
        <v>18</v>
      </c>
      <c r="W24" s="14">
        <f t="shared" si="17"/>
        <v>15</v>
      </c>
      <c r="X24" s="14">
        <f t="shared" si="17"/>
        <v>15</v>
      </c>
      <c r="Y24" s="14">
        <f t="shared" si="17"/>
        <v>27</v>
      </c>
      <c r="Z24" s="14">
        <f t="shared" si="17"/>
        <v>18</v>
      </c>
    </row>
    <row r="25" spans="1:26" x14ac:dyDescent="0.25">
      <c r="B25" s="24" t="s">
        <v>26</v>
      </c>
      <c r="C25" s="22" t="s">
        <v>22</v>
      </c>
      <c r="D25" s="25" t="s">
        <v>23</v>
      </c>
      <c r="E25" s="25" t="s">
        <v>24</v>
      </c>
      <c r="F25" s="25" t="s">
        <v>25</v>
      </c>
      <c r="N25" s="24" t="s">
        <v>26</v>
      </c>
      <c r="O25" s="22" t="s">
        <v>27</v>
      </c>
      <c r="P25" s="22" t="s">
        <v>28</v>
      </c>
      <c r="Q25" s="22" t="s">
        <v>29</v>
      </c>
      <c r="R25"/>
    </row>
    <row r="26" spans="1:26" x14ac:dyDescent="0.25">
      <c r="B26" s="22" t="s">
        <v>7</v>
      </c>
      <c r="C26" s="21">
        <f>COUNTIF(C$5:C$23,$B26)</f>
        <v>3</v>
      </c>
      <c r="D26" s="21">
        <f t="shared" ref="D26:F31" si="18">COUNTIF(D$5:D$23,$B26)</f>
        <v>3</v>
      </c>
      <c r="E26" s="21">
        <f t="shared" si="18"/>
        <v>2</v>
      </c>
      <c r="F26" s="21">
        <f t="shared" si="18"/>
        <v>2</v>
      </c>
      <c r="N26" s="22" t="s">
        <v>7</v>
      </c>
      <c r="O26" s="21">
        <f>COUNTIF(O$5:P$23,$N26)</f>
        <v>5</v>
      </c>
      <c r="P26" s="21">
        <f t="shared" ref="P26:P31" si="19">COUNTIF(Q$5:R$23,$N26)</f>
        <v>5</v>
      </c>
      <c r="Q26" s="21">
        <f t="shared" ref="Q26:Q31" si="20">COUNTIF(S$5:T$23,$N26)</f>
        <v>5</v>
      </c>
      <c r="R26"/>
    </row>
    <row r="27" spans="1:26" x14ac:dyDescent="0.25">
      <c r="B27" s="37" t="s">
        <v>2</v>
      </c>
      <c r="C27" s="21">
        <f t="shared" ref="C27:C31" si="21">COUNTIF(C$5:C$23,$B27)</f>
        <v>3</v>
      </c>
      <c r="D27" s="21">
        <f t="shared" si="18"/>
        <v>3</v>
      </c>
      <c r="E27" s="21">
        <f t="shared" si="18"/>
        <v>2</v>
      </c>
      <c r="F27" s="21">
        <f t="shared" si="18"/>
        <v>2</v>
      </c>
      <c r="N27" s="37" t="s">
        <v>2</v>
      </c>
      <c r="O27" s="21">
        <f t="shared" ref="O27:O31" si="22">COUNTIF(O$5:P$23,$N27)</f>
        <v>6</v>
      </c>
      <c r="P27" s="21">
        <f t="shared" si="19"/>
        <v>6</v>
      </c>
      <c r="Q27" s="21">
        <f t="shared" si="20"/>
        <v>6</v>
      </c>
      <c r="R27"/>
    </row>
    <row r="28" spans="1:26" x14ac:dyDescent="0.25">
      <c r="B28" s="22" t="s">
        <v>5</v>
      </c>
      <c r="C28" s="21">
        <f t="shared" si="21"/>
        <v>3</v>
      </c>
      <c r="D28" s="21">
        <f t="shared" si="18"/>
        <v>2</v>
      </c>
      <c r="E28" s="21">
        <f t="shared" si="18"/>
        <v>1</v>
      </c>
      <c r="F28" s="21">
        <f t="shared" si="18"/>
        <v>2</v>
      </c>
      <c r="N28" s="22" t="s">
        <v>5</v>
      </c>
      <c r="O28" s="21">
        <f t="shared" si="22"/>
        <v>5</v>
      </c>
      <c r="P28" s="21">
        <f t="shared" si="19"/>
        <v>5</v>
      </c>
      <c r="Q28" s="21">
        <f t="shared" si="20"/>
        <v>5</v>
      </c>
      <c r="R28"/>
    </row>
    <row r="29" spans="1:26" x14ac:dyDescent="0.25">
      <c r="B29" s="22" t="s">
        <v>6</v>
      </c>
      <c r="C29" s="21">
        <f t="shared" si="21"/>
        <v>3</v>
      </c>
      <c r="D29" s="21">
        <f t="shared" si="18"/>
        <v>3</v>
      </c>
      <c r="E29" s="21">
        <f t="shared" si="18"/>
        <v>2</v>
      </c>
      <c r="F29" s="21">
        <f t="shared" si="18"/>
        <v>2</v>
      </c>
      <c r="N29" s="22" t="s">
        <v>6</v>
      </c>
      <c r="O29" s="21">
        <f t="shared" si="22"/>
        <v>5</v>
      </c>
      <c r="P29" s="21">
        <f t="shared" si="19"/>
        <v>5</v>
      </c>
      <c r="Q29" s="21">
        <f t="shared" si="20"/>
        <v>5</v>
      </c>
      <c r="R29"/>
    </row>
    <row r="30" spans="1:26" x14ac:dyDescent="0.25">
      <c r="B30" s="22" t="s">
        <v>4</v>
      </c>
      <c r="C30" s="21">
        <f t="shared" si="21"/>
        <v>3</v>
      </c>
      <c r="D30" s="21">
        <f t="shared" si="18"/>
        <v>3</v>
      </c>
      <c r="E30" s="21">
        <f t="shared" si="18"/>
        <v>3</v>
      </c>
      <c r="F30" s="21">
        <f t="shared" si="18"/>
        <v>3</v>
      </c>
      <c r="N30" s="22" t="s">
        <v>4</v>
      </c>
      <c r="O30" s="21">
        <f t="shared" si="22"/>
        <v>9</v>
      </c>
      <c r="P30" s="21">
        <f t="shared" si="19"/>
        <v>9</v>
      </c>
      <c r="Q30" s="21">
        <f t="shared" si="20"/>
        <v>9</v>
      </c>
      <c r="R30"/>
    </row>
    <row r="31" spans="1:26" x14ac:dyDescent="0.25">
      <c r="B31" s="22" t="s">
        <v>3</v>
      </c>
      <c r="C31" s="21">
        <f t="shared" si="21"/>
        <v>2</v>
      </c>
      <c r="D31" s="21">
        <f t="shared" si="18"/>
        <v>3</v>
      </c>
      <c r="E31" s="21">
        <f t="shared" si="18"/>
        <v>3</v>
      </c>
      <c r="F31" s="21">
        <f t="shared" si="18"/>
        <v>2</v>
      </c>
      <c r="N31" s="22" t="s">
        <v>3</v>
      </c>
      <c r="O31" s="21">
        <f t="shared" si="22"/>
        <v>6</v>
      </c>
      <c r="P31" s="21">
        <f t="shared" si="19"/>
        <v>6</v>
      </c>
      <c r="Q31" s="21">
        <f t="shared" si="20"/>
        <v>6</v>
      </c>
      <c r="R31"/>
    </row>
  </sheetData>
  <mergeCells count="13">
    <mergeCell ref="U3:Z3"/>
    <mergeCell ref="E3:F3"/>
    <mergeCell ref="A1:T1"/>
    <mergeCell ref="B2:B3"/>
    <mergeCell ref="C2:C3"/>
    <mergeCell ref="D2:D3"/>
    <mergeCell ref="A2:A3"/>
    <mergeCell ref="O2:P2"/>
    <mergeCell ref="Q2:R2"/>
    <mergeCell ref="S2:T2"/>
    <mergeCell ref="G3:L3"/>
    <mergeCell ref="M2:M3"/>
    <mergeCell ref="N2:N3"/>
  </mergeCells>
  <pageMargins left="0.25" right="0.25" top="0.75" bottom="0.75" header="0.3" footer="0.3"/>
  <pageSetup scale="45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Glacier and Rock Climbs</vt:lpstr>
      <vt:lpstr>Sheet2</vt:lpstr>
      <vt:lpstr>Sheet3</vt:lpstr>
    </vt:vector>
  </TitlesOfParts>
  <Company>Providence Health &amp;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Scheffer, Mark</dc:creator>
  <cp:lastModifiedBy>Sarah Holt</cp:lastModifiedBy>
  <cp:lastPrinted>2016-08-21T19:19:29Z</cp:lastPrinted>
  <dcterms:created xsi:type="dcterms:W3CDTF">2014-02-12T16:12:39Z</dcterms:created>
  <dcterms:modified xsi:type="dcterms:W3CDTF">2017-04-11T21:12:43Z</dcterms:modified>
</cp:coreProperties>
</file>