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casca\Documents\Mountaineers Stuff\B3 Business\2020\"/>
    </mc:Choice>
  </mc:AlternateContent>
  <xr:revisionPtr revIDLastSave="0" documentId="8_{03EB9EC3-8E90-4759-82D1-FCD78B6A821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0 B3 Gear List" sheetId="2" r:id="rId1"/>
    <sheet name="2017 B3 Gear List" sheetId="1" r:id="rId2"/>
    <sheet name="2020 Pack Chart" sheetId="5" state="hidden" r:id="rId3"/>
    <sheet name="2020 Recommended Packs(M-U)" sheetId="6" state="hidden" r:id="rId4"/>
    <sheet name="B3 Course-Rec Packs(M-U) Chart" sheetId="7" state="hidden" r:id="rId5"/>
    <sheet name="B3 Course-Packs(M-U)cond format" sheetId="8" state="hidden" r:id="rId6"/>
    <sheet name="2020 Tents" sheetId="10" state="hidden" r:id="rId7"/>
    <sheet name="2020 Sleeping Bags, Quilts" sheetId="12" state="hidden" r:id="rId8"/>
    <sheet name="2020 Sleeping Pads" sheetId="11" state="hidden" r:id="rId9"/>
    <sheet name="2020 Water Filtration" sheetId="13" state="hidden" r:id="rId10"/>
    <sheet name="Sheet6" sheetId="9" r:id="rId11"/>
  </sheets>
  <externalReferences>
    <externalReference r:id="rId12"/>
  </externalReferences>
  <definedNames>
    <definedName name="_xlnm._FilterDatabase" localSheetId="3" hidden="1">'2020 Recommended Packs(M-U)'!$A$1:$M$214</definedName>
    <definedName name="_xlnm._FilterDatabase" localSheetId="7" hidden="1">'2020 Sleeping Bags, Quilts'!$A$1:$H$45</definedName>
    <definedName name="_xlnm._FilterDatabase" localSheetId="8" hidden="1">'2020 Sleeping Pads'!$A$1:$H$55</definedName>
    <definedName name="_xlnm._FilterDatabase" localSheetId="6" hidden="1">'2020 Tents'!$A$1:$F$42</definedName>
    <definedName name="_xlnm._FilterDatabase" localSheetId="5" hidden="1">'B3 Course-Packs(M-U)cond format'!$A$1:$M$311</definedName>
    <definedName name="_xlnm._FilterDatabase" localSheetId="4" hidden="1">'B3 Course-Rec Packs(M-U) Chart'!$A$1:$M$173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59" i="1" l="1"/>
  <c r="H212" i="6"/>
  <c r="H209" i="6"/>
  <c r="H10" i="6"/>
  <c r="H11" i="6"/>
  <c r="H12" i="6"/>
  <c r="H13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6" i="6"/>
  <c r="H57" i="6"/>
  <c r="H58" i="6"/>
  <c r="H59" i="6"/>
  <c r="H60" i="6"/>
  <c r="H61" i="6"/>
  <c r="H63" i="6"/>
  <c r="H64" i="6"/>
  <c r="H65" i="6"/>
  <c r="H67" i="6"/>
  <c r="H68" i="6"/>
  <c r="H152" i="6"/>
  <c r="H186" i="6"/>
  <c r="H187" i="6" s="1"/>
  <c r="J187" i="6" s="1"/>
  <c r="G185" i="6"/>
  <c r="H309" i="8"/>
  <c r="H306" i="8"/>
  <c r="H2" i="8"/>
  <c r="H3" i="8"/>
  <c r="H4" i="8"/>
  <c r="H5" i="8"/>
  <c r="H6" i="8"/>
  <c r="H7" i="8"/>
  <c r="H9" i="8"/>
  <c r="H10" i="8"/>
  <c r="H11" i="8"/>
  <c r="H12" i="8"/>
  <c r="H14" i="8"/>
  <c r="H15" i="8"/>
  <c r="H16" i="8"/>
  <c r="H17" i="8"/>
  <c r="H18" i="8"/>
  <c r="H20" i="8"/>
  <c r="H31" i="8"/>
  <c r="H32" i="8"/>
  <c r="H33" i="8"/>
  <c r="H34" i="8"/>
  <c r="H35" i="8"/>
  <c r="H36" i="8"/>
  <c r="H37" i="8"/>
  <c r="H38" i="8"/>
  <c r="H39" i="8"/>
  <c r="H40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6" i="8"/>
  <c r="H107" i="8"/>
  <c r="H108" i="8"/>
  <c r="H110" i="8"/>
  <c r="H111" i="8"/>
  <c r="H112" i="8"/>
  <c r="H114" i="8"/>
  <c r="H116" i="8"/>
  <c r="H117" i="8"/>
  <c r="H118" i="8"/>
  <c r="H119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2" i="8"/>
  <c r="H153" i="8"/>
  <c r="H154" i="8"/>
  <c r="H155" i="8"/>
  <c r="H156" i="8"/>
  <c r="H157" i="8"/>
  <c r="H158" i="8"/>
  <c r="H160" i="8"/>
  <c r="H161" i="8"/>
  <c r="H163" i="8"/>
  <c r="H164" i="8"/>
  <c r="H249" i="8"/>
  <c r="H283" i="8"/>
  <c r="H284" i="8" s="1"/>
  <c r="J284" i="8" s="1"/>
  <c r="G282" i="8"/>
  <c r="H171" i="7"/>
  <c r="H168" i="7"/>
  <c r="H3" i="7"/>
  <c r="H5" i="7"/>
  <c r="H145" i="7" s="1"/>
  <c r="H10" i="7"/>
  <c r="H11" i="7"/>
  <c r="H13" i="7"/>
  <c r="H14" i="7"/>
  <c r="H15" i="7"/>
  <c r="H16" i="7"/>
  <c r="H18" i="7"/>
  <c r="H20" i="7"/>
  <c r="H21" i="7"/>
  <c r="H22" i="7"/>
  <c r="H24" i="7"/>
  <c r="H26" i="7"/>
  <c r="H27" i="7"/>
  <c r="H111" i="7"/>
  <c r="G144" i="7"/>
  <c r="J145" i="7" l="1"/>
  <c r="H146" i="7"/>
  <c r="J146" i="7" s="1"/>
  <c r="J283" i="8"/>
  <c r="J18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Talbert</author>
  </authors>
  <commentList>
    <comment ref="E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Cheryl Talbert:</t>
        </r>
        <r>
          <rPr>
            <sz val="9"/>
            <color indexed="81"/>
            <rFont val="Tahoma"/>
            <family val="2"/>
          </rPr>
          <t xml:space="preserve">
Not reflecting any sales</t>
        </r>
      </text>
    </comment>
    <comment ref="E3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Cheryl Talbert:</t>
        </r>
        <r>
          <rPr>
            <sz val="9"/>
            <color indexed="81"/>
            <rFont val="Tahoma"/>
            <family val="2"/>
          </rPr>
          <t xml:space="preserve">
Not reflecting any sales</t>
        </r>
      </text>
    </comment>
    <comment ref="E5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Cheryl Talbert:</t>
        </r>
        <r>
          <rPr>
            <sz val="9"/>
            <color indexed="81"/>
            <rFont val="Tahoma"/>
            <family val="2"/>
          </rPr>
          <t xml:space="preserve">
Not reflecting any sales</t>
        </r>
      </text>
    </comment>
    <comment ref="E6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Cheryl Talbert:</t>
        </r>
        <r>
          <rPr>
            <sz val="9"/>
            <color indexed="81"/>
            <rFont val="Tahoma"/>
            <family val="2"/>
          </rPr>
          <t xml:space="preserve">
Not reflecting any sales</t>
        </r>
      </text>
    </comment>
    <comment ref="E8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Cheryl Talbert:</t>
        </r>
        <r>
          <rPr>
            <sz val="9"/>
            <color indexed="81"/>
            <rFont val="Tahoma"/>
            <family val="2"/>
          </rPr>
          <t xml:space="preserve">
Not reflecting any sales</t>
        </r>
      </text>
    </comment>
    <comment ref="E8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Cheryl Talbert:</t>
        </r>
        <r>
          <rPr>
            <sz val="9"/>
            <color indexed="81"/>
            <rFont val="Tahoma"/>
            <family val="2"/>
          </rPr>
          <t xml:space="preserve">
Not reflecting any sales</t>
        </r>
      </text>
    </comment>
    <comment ref="E9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Cheryl Talbert:</t>
        </r>
        <r>
          <rPr>
            <sz val="9"/>
            <color indexed="81"/>
            <rFont val="Tahoma"/>
            <family val="2"/>
          </rPr>
          <t xml:space="preserve">
Not reflecting any sales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Talbert</author>
  </authors>
  <commentList>
    <comment ref="D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Cheryl Talbert:</t>
        </r>
        <r>
          <rPr>
            <sz val="9"/>
            <color indexed="81"/>
            <rFont val="Tahoma"/>
            <family val="2"/>
          </rPr>
          <t xml:space="preserve">
Not reflecting any sales</t>
        </r>
      </text>
    </comment>
    <comment ref="D2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Cheryl Talbert:</t>
        </r>
        <r>
          <rPr>
            <sz val="9"/>
            <color indexed="81"/>
            <rFont val="Tahoma"/>
            <family val="2"/>
          </rPr>
          <t xml:space="preserve">
Not reflecting any sales</t>
        </r>
      </text>
    </comment>
    <comment ref="D3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Cheryl Talbert:</t>
        </r>
        <r>
          <rPr>
            <sz val="9"/>
            <color indexed="81"/>
            <rFont val="Tahoma"/>
            <family val="2"/>
          </rPr>
          <t xml:space="preserve">
Not reflecting any sales</t>
        </r>
      </text>
    </comment>
    <comment ref="D5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Cheryl Talbert:</t>
        </r>
        <r>
          <rPr>
            <sz val="9"/>
            <color indexed="81"/>
            <rFont val="Tahoma"/>
            <family val="2"/>
          </rPr>
          <t xml:space="preserve">
Not reflecting any sales</t>
        </r>
      </text>
    </comment>
    <comment ref="D6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Cheryl Talbert:</t>
        </r>
        <r>
          <rPr>
            <sz val="9"/>
            <color indexed="81"/>
            <rFont val="Tahoma"/>
            <family val="2"/>
          </rPr>
          <t xml:space="preserve">
Not reflecting any sales</t>
        </r>
      </text>
    </comment>
    <comment ref="D6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Cheryl Talbert:</t>
        </r>
        <r>
          <rPr>
            <sz val="9"/>
            <color indexed="81"/>
            <rFont val="Tahoma"/>
            <family val="2"/>
          </rPr>
          <t xml:space="preserve">
Not reflecting any sales</t>
        </r>
      </text>
    </comment>
    <comment ref="D74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Cheryl Talbert:</t>
        </r>
        <r>
          <rPr>
            <sz val="9"/>
            <color indexed="81"/>
            <rFont val="Tahoma"/>
            <family val="2"/>
          </rPr>
          <t xml:space="preserve">
Not reflecting any sales</t>
        </r>
      </text>
    </comment>
  </commentList>
</comments>
</file>

<file path=xl/sharedStrings.xml><?xml version="1.0" encoding="utf-8"?>
<sst xmlns="http://schemas.openxmlformats.org/spreadsheetml/2006/main" count="3925" uniqueCount="1021">
  <si>
    <t>*Light, inexpensive tupperware bowl and plastic long-handled picnic spoons also work! Can get sturdy plastic utensils at Qdoba Restaurant for takeout.</t>
    <phoneticPr fontId="7" type="noConversion"/>
  </si>
  <si>
    <t xml:space="preserve"> There are several online vendors who sell backpacking gear, in addition to those noted below.  </t>
    <phoneticPr fontId="7" type="noConversion"/>
  </si>
  <si>
    <t xml:space="preserve"> Be sure to check out these B3 resources:  Lightweight/Ultralight Websites &amp; Facebook Pages; Used Gear Sites; UL Manufacturers, </t>
    <phoneticPr fontId="7" type="noConversion"/>
  </si>
  <si>
    <t xml:space="preserve">      found in Course Documents section of Course Materials</t>
    <phoneticPr fontId="7" type="noConversion"/>
  </si>
  <si>
    <t>Budget pick</t>
    <phoneticPr fontId="7" type="noConversion"/>
  </si>
  <si>
    <t>EnlightenedEquipment.com</t>
    <phoneticPr fontId="7" type="noConversion"/>
  </si>
  <si>
    <t>various</t>
    <phoneticPr fontId="7" type="noConversion"/>
  </si>
  <si>
    <t>Delta InsulMug</t>
    <phoneticPr fontId="7" type="noConversion"/>
  </si>
  <si>
    <t>Sip-through lid stays cool so won't burn lips</t>
    <phoneticPr fontId="7" type="noConversion"/>
  </si>
  <si>
    <t>REI, online</t>
    <phoneticPr fontId="7" type="noConversion"/>
  </si>
  <si>
    <t xml:space="preserve"> Some online retailers may offer free shipping, however, some retailers, such as Gossamer Gear, will charge you for shipping if you have to return merchandise.</t>
    <phoneticPr fontId="7" type="noConversion"/>
  </si>
  <si>
    <t>General notes for shopping for, and buying, gear:</t>
    <phoneticPr fontId="7" type="noConversion"/>
  </si>
  <si>
    <t xml:space="preserve"> Buying at brick and mortar retail stores has the advantage of being able to try on gear and seeing it, in person.  </t>
    <phoneticPr fontId="7" type="noConversion"/>
  </si>
  <si>
    <t xml:space="preserve"> All of the online retailers on this page offer Customer Service via telephone, except Gossamer Gear which has only email-based customer service.</t>
    <phoneticPr fontId="7" type="noConversion"/>
  </si>
  <si>
    <t>Disco 15</t>
  </si>
  <si>
    <t>Women's Cloud 800 / 20</t>
  </si>
  <si>
    <t>Cloud 800 / 20</t>
  </si>
  <si>
    <t>Kayu Men's 15</t>
  </si>
  <si>
    <t>Flash Cooking System</t>
  </si>
  <si>
    <t>$110</t>
  </si>
  <si>
    <t>Good combination of boil time, volume, and weight.</t>
  </si>
  <si>
    <t>Litemax Titanium Stove</t>
  </si>
  <si>
    <t>Trek 700 Titanium Pot</t>
  </si>
  <si>
    <t>$45</t>
  </si>
  <si>
    <t>A very light system when combined with Litemax Stove.</t>
  </si>
  <si>
    <t>Men's</t>
  </si>
  <si>
    <t>Unisex</t>
  </si>
  <si>
    <t>Eureka</t>
    <phoneticPr fontId="7" type="noConversion"/>
  </si>
  <si>
    <t>Midori 2</t>
    <phoneticPr fontId="7" type="noConversion"/>
  </si>
  <si>
    <t>X-Mid 1P</t>
  </si>
  <si>
    <t>Yama Mountain Gear</t>
  </si>
  <si>
    <t>1P Cirriform DW</t>
  </si>
  <si>
    <t>High Route 1 FL</t>
  </si>
  <si>
    <t>Stratospire 1</t>
  </si>
  <si>
    <t>Flash Air 1</t>
  </si>
  <si>
    <t>Single</t>
  </si>
  <si>
    <t>Six Moon Designs</t>
  </si>
  <si>
    <t>ProTrail</t>
  </si>
  <si>
    <t>1P Swiftline</t>
  </si>
  <si>
    <t>HMG</t>
  </si>
  <si>
    <t>Dirigo 2</t>
  </si>
  <si>
    <t>FireFly</t>
  </si>
  <si>
    <t>SoLong 6</t>
  </si>
  <si>
    <t>Rainbow</t>
  </si>
  <si>
    <t>Notes:</t>
  </si>
  <si>
    <t>Weights listed are packaged weights. Some tents may be further lightened by leaving the groundsheet and replacing the stakes (if those are included).</t>
  </si>
  <si>
    <t>Tents that include a seam-sealing option (Lunar Solo, etc.) have that included in the price with the assumption that regular people aren't going to want to bother doing it themselves.</t>
  </si>
  <si>
    <t>Ohm 32</t>
  </si>
  <si>
    <t>Corus 32</t>
  </si>
  <si>
    <t>Kayu Men's 30</t>
  </si>
  <si>
    <t>Questar 32</t>
  </si>
  <si>
    <t>Disco 30</t>
  </si>
  <si>
    <t>Nemo sometimes only lists the lower limit so I've added 10F to get the comfort limit (this is the typical spread)</t>
  </si>
  <si>
    <t>Lifetime (Gallons)</t>
  </si>
  <si>
    <t>Notes</t>
  </si>
  <si>
    <t>Micro Squeeze</t>
  </si>
  <si>
    <t>MSR</t>
    <phoneticPr fontId="7" type="noConversion"/>
  </si>
  <si>
    <t>Windburner</t>
    <phoneticPr fontId="7" type="noConversion"/>
  </si>
  <si>
    <t>More efficient and windproof than the Jetboil Flash</t>
    <phoneticPr fontId="7" type="noConversion"/>
  </si>
  <si>
    <t>REI, online</t>
    <phoneticPr fontId="7" type="noConversion"/>
  </si>
  <si>
    <t>Inflatable</t>
  </si>
  <si>
    <t>Filling</t>
  </si>
  <si>
    <t>Y</t>
  </si>
  <si>
    <t>Air</t>
  </si>
  <si>
    <t>Comfort Light</t>
  </si>
  <si>
    <t>Ether Light XT</t>
  </si>
  <si>
    <t>Air Core Ultra</t>
  </si>
  <si>
    <t>Astro</t>
  </si>
  <si>
    <t>Astro Lite</t>
  </si>
  <si>
    <t>Tensor</t>
  </si>
  <si>
    <t>Vector</t>
  </si>
  <si>
    <t>Cosmo 3D</t>
  </si>
  <si>
    <t>NeoAir Uberlite</t>
  </si>
  <si>
    <t>Astro Insulated</t>
  </si>
  <si>
    <t>Astro Lite Insulated</t>
  </si>
  <si>
    <t>Stratus</t>
  </si>
  <si>
    <t>Insulated AXL Air</t>
  </si>
  <si>
    <t>Flash 3-Season</t>
  </si>
  <si>
    <t>Insulated Q-Core SLX</t>
  </si>
  <si>
    <t>Ether Light XT Insulated</t>
  </si>
  <si>
    <t>Cosmo 3D Insulated</t>
  </si>
  <si>
    <t>Tensor Insulated</t>
  </si>
  <si>
    <t>Vector Insulated</t>
  </si>
  <si>
    <t>Women's Ether Light XT Insulated</t>
  </si>
  <si>
    <t>NeoAir XLite</t>
  </si>
  <si>
    <t>Insulated Q-Core Deluxe</t>
  </si>
  <si>
    <t>Flash Thermal</t>
  </si>
  <si>
    <t>Tensor Alpine</t>
  </si>
  <si>
    <t>Women's NeoAir XLite</t>
  </si>
  <si>
    <t>Thinlight 1/8"</t>
  </si>
  <si>
    <t>N</t>
  </si>
  <si>
    <t>Klamath 55 Pack</t>
  </si>
  <si>
    <t>On the list because packs like this were state-of-the-art 50 years ago and all the cool kids had an external frame Kelty.</t>
  </si>
  <si>
    <t>Zyro 58 Pack</t>
  </si>
  <si>
    <t>Zyro 68 Pack</t>
  </si>
  <si>
    <t>4 lb 2 oz</t>
  </si>
  <si>
    <t>Mountainsmith</t>
  </si>
  <si>
    <t>Lookout 60 Pack</t>
  </si>
  <si>
    <t>60L</t>
  </si>
  <si>
    <t>Cobra 52 Pack</t>
  </si>
  <si>
    <t>3 lb 7 oz</t>
  </si>
  <si>
    <t>L/XL</t>
  </si>
  <si>
    <t>Cobra 60 Pack</t>
  </si>
  <si>
    <t>5 lb 1.6 oz</t>
  </si>
  <si>
    <t>5 lb 4.8 oz</t>
  </si>
  <si>
    <t>Aether Pro 70 Pack</t>
  </si>
  <si>
    <t>4 lb 1 oz</t>
  </si>
  <si>
    <t>Aether 85 AG Pack</t>
  </si>
  <si>
    <t>5 lb 5.1 oz</t>
  </si>
  <si>
    <t>5 lb 5.9 oz</t>
  </si>
  <si>
    <t>5 lb 6.7 oz</t>
  </si>
  <si>
    <t>Archeon 70 Pack</t>
  </si>
  <si>
    <t>5 lb 8.16 oz</t>
  </si>
  <si>
    <t>6 lb 1.6 oz</t>
  </si>
  <si>
    <t>Atmos AG 50 Pack</t>
  </si>
  <si>
    <t>4 lb 4 oz</t>
  </si>
  <si>
    <t>Atmos AG 65 Pack</t>
  </si>
  <si>
    <t>4 lb 8 oz</t>
  </si>
  <si>
    <t>4 lb 10 oz</t>
  </si>
  <si>
    <t>Rook 50 Pack</t>
  </si>
  <si>
    <t>Rook 65 Pack</t>
  </si>
  <si>
    <t>Stratos 50 Pack</t>
  </si>
  <si>
    <t>3 lb 8.8 oz</t>
  </si>
  <si>
    <t>Xenith 75 Pack</t>
  </si>
  <si>
    <t>Riff 15</t>
  </si>
  <si>
    <t>Women's Cosmic 20</t>
  </si>
  <si>
    <t>Furnace 20</t>
  </si>
  <si>
    <t>Women's Nitro 800 / 20</t>
  </si>
  <si>
    <t>Nitro 800 / 20</t>
  </si>
  <si>
    <t>Women's Backcountry Bed 700 / 20</t>
  </si>
  <si>
    <t>Foam</t>
  </si>
  <si>
    <t>Thinlight 1/4"</t>
  </si>
  <si>
    <t>Third Degree</t>
  </si>
  <si>
    <t>RidgeRest Classic</t>
  </si>
  <si>
    <t>Z Lite Sol</t>
  </si>
  <si>
    <t>RidgeRest SOLite</t>
  </si>
  <si>
    <t>Women's Ultralight</t>
  </si>
  <si>
    <t>Trail Lite</t>
  </si>
  <si>
    <t>AirRail Plus</t>
  </si>
  <si>
    <t>ProLite Plus</t>
  </si>
  <si>
    <t>Two Track</t>
  </si>
  <si>
    <t>Flyer</t>
  </si>
  <si>
    <t>AirRail Plus Women's</t>
  </si>
  <si>
    <t>Women's Comfort Light</t>
  </si>
  <si>
    <t>ProLite Apex</t>
  </si>
  <si>
    <t>ProLite Plus Women's</t>
  </si>
  <si>
    <t>Comfort Plus</t>
  </si>
  <si>
    <t>Trekker Women's</t>
  </si>
  <si>
    <t>Women's Trail Lite</t>
  </si>
  <si>
    <t>Hinman</t>
  </si>
  <si>
    <t>Women's Comfort Plus</t>
  </si>
  <si>
    <t>Trekker</t>
  </si>
  <si>
    <t>Rating</t>
  </si>
  <si>
    <t>Fill Power</t>
  </si>
  <si>
    <t>Style</t>
  </si>
  <si>
    <t>Joule 21</t>
  </si>
  <si>
    <t>F</t>
  </si>
  <si>
    <t>Women's Taquito 20</t>
  </si>
  <si>
    <t>Volume              liter</t>
    <phoneticPr fontId="7" type="noConversion"/>
  </si>
  <si>
    <t>Volume                liters</t>
    <phoneticPr fontId="7" type="noConversion"/>
  </si>
  <si>
    <t>Make</t>
  </si>
  <si>
    <t>Weight (oz)</t>
  </si>
  <si>
    <t>Wall</t>
  </si>
  <si>
    <t>Trekking Poles</t>
  </si>
  <si>
    <t>Fly Creek HV 1 Carbon</t>
  </si>
  <si>
    <t>Double</t>
  </si>
  <si>
    <t>MSR</t>
  </si>
  <si>
    <t>Carbon Reflex 1</t>
  </si>
  <si>
    <t>Fly Creek HV 1 Platinum</t>
  </si>
  <si>
    <t>Hornet Elite 1</t>
  </si>
  <si>
    <t>Fly Creek HV UL 1</t>
  </si>
  <si>
    <t>Tiger Wall UL 1</t>
  </si>
  <si>
    <t>Quarter Dome SL 1</t>
  </si>
  <si>
    <t>Copper Spur HV UL 1</t>
  </si>
  <si>
    <t>FreeLite 1</t>
  </si>
  <si>
    <t>Solitaire FG</t>
  </si>
  <si>
    <t>Dragonfly 1</t>
  </si>
  <si>
    <t>Tungsten Ultralight</t>
  </si>
  <si>
    <t>Quarter Dome 1</t>
  </si>
  <si>
    <t>Hubba NX 1</t>
  </si>
  <si>
    <t>Seedhouse SL 1</t>
  </si>
  <si>
    <t>Tungsten 1P</t>
  </si>
  <si>
    <t>Zoic 1</t>
  </si>
  <si>
    <t>Paria</t>
  </si>
  <si>
    <t>Zion 1P</t>
  </si>
  <si>
    <t>Half Dome Plus 1</t>
  </si>
  <si>
    <t>LightHeart Gear</t>
  </si>
  <si>
    <t>LightHeart Solo</t>
  </si>
  <si>
    <t>Notch</t>
  </si>
  <si>
    <t>Drop</t>
  </si>
  <si>
    <t>Supportive fit - "Shockingly comfortable". Can reduce weight to 2 lb 5.3 oz (2.33 lb) by removing the top lid, sleeping-pad straps and compression straps.</t>
  </si>
  <si>
    <t>Optimal weight carrying capacity is between 10 and 25 lb.</t>
  </si>
  <si>
    <t>Removing all Packmod accessories saves 7 oz.  Capacity should be no more than 35 lb.</t>
  </si>
  <si>
    <t>REI closeout. "Capacity can carry 50 lbs or more" but that is probably pushing it.</t>
  </si>
  <si>
    <t>Recommended packs to consider are shown in bold font.</t>
  </si>
  <si>
    <t>ALPS Moutaineering</t>
  </si>
  <si>
    <t>Baja 60 Pack</t>
  </si>
  <si>
    <t>3 lb 13 oz</t>
  </si>
  <si>
    <t>Caldera 75 Pack</t>
  </si>
  <si>
    <t>5 lb 14 oz</t>
  </si>
  <si>
    <t>Nomad Pack</t>
  </si>
  <si>
    <t>5 lb 6 oz</t>
  </si>
  <si>
    <t>Red Tail 65 Pack</t>
  </si>
  <si>
    <t>5 lb 12 oz</t>
  </si>
  <si>
    <t>Wasatch 55 Pack</t>
  </si>
  <si>
    <t>5 lb 11 oz</t>
  </si>
  <si>
    <t>Zion 64 Pack</t>
  </si>
  <si>
    <t>4 lb 15 oz</t>
  </si>
  <si>
    <t>The REI Flash Air 1 can be pitched using either the included poles or a trekking pole, so there's an entry for each option</t>
  </si>
  <si>
    <t>About three-fourths flow rate of full-size squeeze</t>
  </si>
  <si>
    <t>Mini</t>
  </si>
  <si>
    <t>Very slow compared to full-size squeeze</t>
  </si>
  <si>
    <t>Forever</t>
  </si>
  <si>
    <t>100,000 gallons is enough to filter 4 liters of water every day for 250 years</t>
  </si>
  <si>
    <t>For comparison purposes, volume range is 55 to 65 liters and size is M or Regular.  Full list contains more options.</t>
    <phoneticPr fontId="7" type="noConversion"/>
  </si>
  <si>
    <t>If you look at the $300 line you can see that weights range all the way from 60 ounces for the Zoic 1 to 22 ounces for the Gossamer Gear The One.</t>
  </si>
  <si>
    <t>R-Value</t>
  </si>
  <si>
    <t>Thickness (in)</t>
  </si>
  <si>
    <t>Nimbus Trace Access 70 Pack</t>
  </si>
  <si>
    <t>Alpinisto 50 Pack</t>
  </si>
  <si>
    <t>3 lb 5.9 oz</t>
  </si>
  <si>
    <t>3 lb 8.5 oz</t>
  </si>
  <si>
    <t>3 lb 11 oz</t>
  </si>
  <si>
    <t>Baltoro 65 Pack</t>
  </si>
  <si>
    <t>4 lb 10.4 oz</t>
  </si>
  <si>
    <t>4 lb 13.4 oz</t>
  </si>
  <si>
    <t>5 lb 2.25 oz</t>
  </si>
  <si>
    <t>Baltoro 75 Pack</t>
  </si>
  <si>
    <t>4 lb 13.2 oz</t>
  </si>
  <si>
    <t>4 lb 15.3 oz</t>
  </si>
  <si>
    <t>5 lb 3.5 oz</t>
  </si>
  <si>
    <t>Denali 75 Pack</t>
  </si>
  <si>
    <t>6 lb 3 oz</t>
  </si>
  <si>
    <t>6 lb 6 oz</t>
  </si>
  <si>
    <t>Paragon 58 Pack</t>
  </si>
  <si>
    <t>3 lb 8 oz</t>
  </si>
  <si>
    <t>Paragon 68 Pack</t>
  </si>
  <si>
    <t>Stout 60 Pack</t>
  </si>
  <si>
    <t>3 lb 9 oz</t>
  </si>
  <si>
    <t>Stout 65 Pack</t>
  </si>
  <si>
    <t>Stout 75 Pack</t>
  </si>
  <si>
    <t>Zulu 55 Pack</t>
  </si>
  <si>
    <t>3 lb 9.3 oz</t>
  </si>
  <si>
    <t>3 lb 9.8 oz</t>
  </si>
  <si>
    <t>Zulu 65 Pack</t>
  </si>
  <si>
    <t>3 lb 10.9 oz</t>
  </si>
  <si>
    <t>3 lb 11.4 oz</t>
  </si>
  <si>
    <t>JanSport</t>
  </si>
  <si>
    <t>Equinox 60 Pack</t>
  </si>
  <si>
    <t>Katadin 70L Pack</t>
  </si>
  <si>
    <t>3 lb 10 oz</t>
  </si>
  <si>
    <t>Wilderness Wash, Multi-Purpose Outdoors Wash, Biodegradable Concentrate, 89 ml/3.0 fl oz</t>
  </si>
  <si>
    <t>Sunstar</t>
  </si>
  <si>
    <t>GUM Travel Toothbrush, soft/souple/suave</t>
  </si>
  <si>
    <t>The Tent Lab</t>
  </si>
  <si>
    <t>The Deuce #3 HD Trowel, Blue or Gold</t>
  </si>
  <si>
    <t>Already in gear closet. This example made in Colorado.</t>
  </si>
  <si>
    <t>Unilever</t>
  </si>
  <si>
    <t>Degree Men 48H Antiperspirant, Cool Rush, 0.5 oz (14 g)</t>
  </si>
  <si>
    <t>Vargo</t>
  </si>
  <si>
    <t>Titanium DigDig Tool</t>
  </si>
  <si>
    <t>1.2 oz</t>
  </si>
  <si>
    <t>Current price is 24.95 USD.</t>
  </si>
  <si>
    <t>Total Cost, USD</t>
  </si>
  <si>
    <t>Total Mass, kg</t>
  </si>
  <si>
    <t>of maximum weight goal</t>
  </si>
  <si>
    <t>Goal is 13.6 kg or less.</t>
  </si>
  <si>
    <t>Total Mass, lb</t>
  </si>
  <si>
    <t>Goal is 30 lb or less.</t>
  </si>
  <si>
    <t>5 lb 7 oz</t>
  </si>
  <si>
    <t>5 lb 9 oz</t>
  </si>
  <si>
    <t>XL</t>
  </si>
  <si>
    <t>5 lb 10 oz</t>
  </si>
  <si>
    <t>Trailbreak 60 Pack</t>
  </si>
  <si>
    <t>Traverse 70 Pack</t>
  </si>
  <si>
    <t>4 lb 12 oz</t>
  </si>
  <si>
    <t>4 lb 14 oz</t>
  </si>
  <si>
    <t>Vaude</t>
  </si>
  <si>
    <t>Astrum Evo 60+10 XL Pack</t>
  </si>
  <si>
    <t>Astrum Evo 65+10 XL Pack</t>
  </si>
  <si>
    <t>4 lb 7 oz</t>
  </si>
  <si>
    <t>Basic Pack, Accessory</t>
  </si>
  <si>
    <t>Backcountry Bed 700 / 20</t>
  </si>
  <si>
    <t>Magma 30</t>
  </si>
  <si>
    <t>Magma Trail Quilt</t>
  </si>
  <si>
    <t>Q</t>
  </si>
  <si>
    <t>Joule 30</t>
  </si>
  <si>
    <t>Disco Women's 30</t>
  </si>
  <si>
    <t>Taquito 20</t>
  </si>
  <si>
    <t>Riff Women's 30</t>
  </si>
  <si>
    <t>Thermarest</t>
  </si>
  <si>
    <t>Vesper 20</t>
  </si>
  <si>
    <t>Nitro Quilt 800 / 20</t>
  </si>
  <si>
    <t>Corus 20</t>
  </si>
  <si>
    <t>Parsec 20</t>
  </si>
  <si>
    <t>Questar 20</t>
  </si>
  <si>
    <t>Igneo 25</t>
  </si>
  <si>
    <t>Aya Women's 30</t>
  </si>
  <si>
    <t>Cloud 800 / 35</t>
  </si>
  <si>
    <t>Taquito 35</t>
  </si>
  <si>
    <t>Nitro Quilt 800 / 35</t>
  </si>
  <si>
    <t>Nitro 800 / 35</t>
  </si>
  <si>
    <t>Backcountry Bed 700 / 35</t>
  </si>
  <si>
    <t>Riff 30</t>
  </si>
  <si>
    <t>Vesper 32</t>
  </si>
  <si>
    <t>Hyperion 32</t>
  </si>
  <si>
    <t>Volume               liter</t>
    <phoneticPr fontId="7" type="noConversion"/>
  </si>
  <si>
    <t>2 large hipbelt pockets. Removable lid. 35 lb. (15kg) load rating.</t>
  </si>
  <si>
    <t>REI special buy.</t>
  </si>
  <si>
    <t>External fabric pockets. Waterproof main compartment. Made in Biddeford, Maine.</t>
  </si>
  <si>
    <t>External mesh pockets. Waterproof main compartment. Made in Biddeford, Maine.</t>
  </si>
  <si>
    <t>Trekker 65 Pack</t>
  </si>
  <si>
    <t>5 lb 5 oz</t>
  </si>
  <si>
    <t>Only on the list because packs like this were state-of-the-art 50 years ago.</t>
  </si>
  <si>
    <t>Aether AG 60 Pack</t>
  </si>
  <si>
    <t>5 lb 3.2 oz</t>
  </si>
  <si>
    <t>Top lid converts to a daypack. "Heavy loads carried easily."</t>
  </si>
  <si>
    <t>Polyethylene sheet for tent footprint</t>
  </si>
  <si>
    <t>Already in gear closet.  Weight includes rubber band.</t>
  </si>
  <si>
    <t>Sleeping System</t>
  </si>
  <si>
    <t>Moonstone</t>
  </si>
  <si>
    <t>Minima Right Sleeping Bag</t>
  </si>
  <si>
    <t>2.57 lb</t>
  </si>
  <si>
    <t>9.35 lit</t>
  </si>
  <si>
    <t>Already in gear closet.  Cost was approx. 200 USD. Purchased in 1990? Synthetic polyester/polyolefin filling, 21 oz., volume is compressed in stuff sack</t>
  </si>
  <si>
    <t>Event Waterproof Fabric Stuff Sack for Sleeping Bag, Size M (10 L), Light Grey/Orange/Black</t>
  </si>
  <si>
    <t>4.8 oz</t>
  </si>
  <si>
    <t>Already in gear closet.  Current price is 34.95 USD. Compression stuff sack.</t>
  </si>
  <si>
    <t>Bora AR 50 Pack</t>
  </si>
  <si>
    <t>4 lb 12.9 oz</t>
  </si>
  <si>
    <t>5 lb 0.0 oz</t>
  </si>
  <si>
    <t>5 lb 2.5 oz</t>
  </si>
  <si>
    <t>Aircontact Lite 40+10 Pack</t>
  </si>
  <si>
    <t>3 lb 11.2 oz</t>
  </si>
  <si>
    <t>Aircontact Lite 45+10 Pack</t>
  </si>
  <si>
    <t>Sun Protection/Insect Protection</t>
  </si>
  <si>
    <t>Best (Italy)</t>
  </si>
  <si>
    <t>B0853 Sunglasses</t>
  </si>
  <si>
    <t>Already in gear closet.  Weight includes Chums strap.  Cost was approx. €30.</t>
  </si>
  <si>
    <t>Head Net, Ultra Fine Mesh</t>
  </si>
  <si>
    <t>Already in gear closet. Includes stuff sack.</t>
  </si>
  <si>
    <t>Lifeventure</t>
  </si>
  <si>
    <t>The low r-squared value indicates that there's a very poor correlation between price and weight. Meaning, you don't have to pay a lot to get a light tent.</t>
  </si>
  <si>
    <t>Aircontact Lite 65+10 Pack</t>
  </si>
  <si>
    <t>4 lb 6 oz</t>
  </si>
  <si>
    <t>Futura Vario 50+10 Pack</t>
  </si>
  <si>
    <t>4 lb 9 oz</t>
  </si>
  <si>
    <t>Exped</t>
  </si>
  <si>
    <t>Thunder 50 Pack</t>
  </si>
  <si>
    <t>3 lb 5.4 oz</t>
  </si>
  <si>
    <t>Silverback 55 Backpack</t>
  </si>
  <si>
    <t>Medium</t>
  </si>
  <si>
    <t>43.4 oz</t>
  </si>
  <si>
    <t>Large</t>
  </si>
  <si>
    <t>45.7 oz</t>
  </si>
  <si>
    <t>Blaze 60 Pack</t>
  </si>
  <si>
    <t>3 lb 0.0 oz</t>
  </si>
  <si>
    <t>3 lb 1.6 oz</t>
  </si>
  <si>
    <t>Nimbus Trace Access 60 Pack</t>
  </si>
  <si>
    <t>Short</t>
  </si>
  <si>
    <t>3 lb 15 oz</t>
  </si>
  <si>
    <t>4 lb 3 oz</t>
  </si>
  <si>
    <t>Hav-A-Hank</t>
  </si>
  <si>
    <t>100% Cotton Bandana</t>
  </si>
  <si>
    <t>Already in gear closet.  Weight of 4 new bandanas is 138 g.</t>
  </si>
  <si>
    <t>Kimberly-Clark</t>
  </si>
  <si>
    <t>Kleenex Brand 10 3-Ply White Tissues Pack</t>
  </si>
  <si>
    <t>Weight of 8 pack with overwrap is 160 g.</t>
  </si>
  <si>
    <t>Proctor &amp; Gamble</t>
  </si>
  <si>
    <t>Crest 3D White Brilliance Fluoride Anticavity Toothpaste, 0.85 oz (24 g)</t>
  </si>
  <si>
    <t>Already in gear closet.  Travel size from dentist office.</t>
  </si>
  <si>
    <t>Purell</t>
  </si>
  <si>
    <t>Advanced Hand Sanitizer, 1 fl oz (30 ml), with silicone clip</t>
  </si>
  <si>
    <t>Ultralight Map Wrap</t>
  </si>
  <si>
    <t>Already in gear closet.  Current price is 18.73 USD (close out item). "Hiker leader approved".</t>
  </si>
  <si>
    <t>Suunto</t>
  </si>
  <si>
    <t>MC-2G USGS Compass</t>
  </si>
  <si>
    <t>Photography</t>
  </si>
  <si>
    <t>BlackRapid</t>
  </si>
  <si>
    <t>Breathe Curve Camera Strap (1pc of Safety Tether Included), with buckle/dongle modification</t>
  </si>
  <si>
    <t>Already in gear closet. Amazon price is $76.95. Includes climbing accessory line to use in lieu of buckle/dongle to prevent scuffing of camera body.</t>
  </si>
  <si>
    <t>Canon</t>
  </si>
  <si>
    <t>PowerShot G1X, EVF-DC1 Electronic Viewfinder, B+W F-Pro 58 mm Polarising Filter</t>
  </si>
  <si>
    <t>1 BTU = 1055.06 joules</t>
  </si>
  <si>
    <t>1 fl. oz = 29.5735 ml</t>
  </si>
  <si>
    <t>1 oz = 28.3495 g</t>
  </si>
  <si>
    <t>1 kg = 2.204622262 lb</t>
  </si>
  <si>
    <t>1 in = 2.54 cm</t>
  </si>
  <si>
    <t>RX10 IV Camera System</t>
  </si>
  <si>
    <t>g</t>
  </si>
  <si>
    <t>lb</t>
  </si>
  <si>
    <t>Already in gear closet. Weight includes spare battery, spare SD card in plasic holder, and 2 coins for scale. This bag model does not include a rain cover.</t>
  </si>
  <si>
    <t>Kühl</t>
  </si>
  <si>
    <t>Raid Belt, Black (webbing apparel belt for use as camera bag waist strap)</t>
  </si>
  <si>
    <t>Water Bottle Tote 1L</t>
  </si>
  <si>
    <t>G1X Camera System</t>
  </si>
  <si>
    <t>This option saves 1.46 lb.</t>
  </si>
  <si>
    <t>G11 Camera System</t>
  </si>
  <si>
    <t>No information yet but will be less than G1X.</t>
  </si>
  <si>
    <t>Arc'teryx</t>
  </si>
  <si>
    <t>Bora AR 63 Pack</t>
  </si>
  <si>
    <t>5 lb 0.1 oz</t>
  </si>
  <si>
    <t>"Extremely comfortable loaded with 45lbs of gear."</t>
  </si>
  <si>
    <t>Aircontact Lite 50+10 Pack</t>
  </si>
  <si>
    <t>One Size</t>
  </si>
  <si>
    <t>3 lb 14 oz</t>
  </si>
  <si>
    <t>This pack will comfortably carry up to 40 lb.</t>
  </si>
  <si>
    <t>Order from Gossamer Gear, Austin, TX - not from REI. Maximum carrying capacity 35 lb. Removable internal frame, load lifters, and 7 built-in pockets.</t>
  </si>
  <si>
    <t>Extreme Pro 32GB SDHC UHS-I Card (SDSDXXG-032G-GN4IN)</t>
  </si>
  <si>
    <t>Already in gear closet. SD memory card with plastic holder.</t>
  </si>
  <si>
    <t>Event Waterproof Fabric Dry Sack, Size 20 L, Blue/Orange or Light Grey/Orange, for RX10 IV</t>
  </si>
  <si>
    <t>Sony</t>
  </si>
  <si>
    <t>RX10 IV Camera</t>
  </si>
  <si>
    <t>Already in gear closet. Loose camera with B+W F-Pro 72 mm polarising filter, battery and SD memory card. No strap.</t>
  </si>
  <si>
    <t>Shelter</t>
  </si>
  <si>
    <t>Copper Spur UL2 Classic</t>
  </si>
  <si>
    <t>3 lb 1 oz</t>
  </si>
  <si>
    <t>8.12 lit</t>
  </si>
  <si>
    <t>Already in gear closet.  Current price is 379.95 USD. Weight is trail weight in stuff sack.</t>
  </si>
  <si>
    <t>10.65 lit</t>
  </si>
  <si>
    <t>Already in gear closet. Interagency Grizzly Bear Committee (IGBC) certified. Holds about 5 days of food for 1 person.</t>
  </si>
  <si>
    <t>Hydration</t>
  </si>
  <si>
    <t>Aquamira</t>
  </si>
  <si>
    <t>Water Treatment, Chlorine Dioxide, Part A 1 fl oz (30 ml), Part B 1 fl oz (30 ml)</t>
  </si>
  <si>
    <t>Already in gear closet. A 2% aqueous solution of Chlorine Dioxide…Treats up to 30 gal (114 L) of water.</t>
  </si>
  <si>
    <t>Katadyn</t>
  </si>
  <si>
    <t>BeFree Collapsible Water Filter Bottle - 33.8 fl. oz., 2.3 oz</t>
  </si>
  <si>
    <t>Donna has it.</t>
  </si>
  <si>
    <t>LifeStraw</t>
  </si>
  <si>
    <t>Go Filter Bottle with 2-stage Filtration - 22 fl. Oz</t>
  </si>
  <si>
    <t>651 ml</t>
  </si>
  <si>
    <t>Silk Stretch Traveller Liner, 6 oz</t>
  </si>
  <si>
    <t>Evolite REG Sleeping Pad</t>
  </si>
  <si>
    <t>Already in gear closet.  Current price is 69.93 USD. Weight is with strap.  Bag was lost at Mountaineers Baker Lodge.</t>
  </si>
  <si>
    <t>Already in gear closet.  Current price is 10.95 USD. Empty weight. Made from BPA Free Eastman Tritan copolyester.</t>
  </si>
  <si>
    <t>Illumination</t>
  </si>
  <si>
    <t>Crush Light Chroma Solar Lantern, Collapsible</t>
  </si>
  <si>
    <t>Sunglasses Case</t>
  </si>
  <si>
    <t>MSD Comsumer Care</t>
  </si>
  <si>
    <t>Coppertone Sport High Performance Sunscreen, UVA/UVB Broad Spectrum SPF 30, 8 fl oz (237 ml)</t>
  </si>
  <si>
    <t>Coppertone Sport High Performance Sunscreen Stick, UVA/UVB Broad Spectrum SPF 55, 0.6 oz (17 g)</t>
  </si>
  <si>
    <t>WPC Brands</t>
  </si>
  <si>
    <t>Repel Insect Repellent, Sportsmen Dry Formula, 25% DEET Spray, 4 oz (113 g)</t>
  </si>
  <si>
    <t>Toiletries</t>
  </si>
  <si>
    <t>Burt's Bees</t>
  </si>
  <si>
    <t>Facial Cleansing Towlettes with White Tea Extract, Normal Skin, 30 Pre-moistened Towelettes</t>
  </si>
  <si>
    <t>"Gently &amp; effectively removes dirt…No residue…"</t>
  </si>
  <si>
    <t>Already in gear closet. Includes storage case and 3 AAA batteries (one set).</t>
  </si>
  <si>
    <t>Core Rechargeable Li-ion Battery, 3.6 V, 1250 mAh/4.5 Wh, Model: ID682 1ICP9/29/36</t>
  </si>
  <si>
    <t>Already in gear closet. Purchased with Actik Core headlamp.</t>
  </si>
  <si>
    <t>Navigation</t>
  </si>
  <si>
    <t>Small E-Case, Dark Grey</t>
  </si>
  <si>
    <t>Already in gear closet. Case for compass.  Weight is with strap. Cost was £17.00.</t>
  </si>
  <si>
    <t>Garmin</t>
  </si>
  <si>
    <t>Montana 650t GPS Unit</t>
  </si>
  <si>
    <t>Already in gear closet. Weight includes supplied battery and carrying case.</t>
  </si>
  <si>
    <t>Green Trails Maps</t>
  </si>
  <si>
    <t>Mount Rainier Wonderland, Map 269S</t>
  </si>
  <si>
    <t>SOL Duct Tape, Two 2" x 50" rolls/Deux Rouleaux de 5 cm x 127 cm, 0.7 oz/20 g</t>
  </si>
  <si>
    <t>Already in gear closet. Weight is for a single roll; 34 g for 2 rolls including the plastic cores.</t>
  </si>
  <si>
    <t>Grabber</t>
  </si>
  <si>
    <t>Emergency Blanket - First-Aid Thermal Blanket, 3 oz (85 g), 56" x 84" (142 x 213 cm)</t>
  </si>
  <si>
    <t>Already in gear closet. Actual weight with plastic storage bag is mcuh less than indicated package weight - even with paperboard box weight is 68 g.  Reflects and retains up to 80% of radiated body heat. Use to help prevent post-accident shock or to stay warm in emergency cold weather conditions.</t>
  </si>
  <si>
    <t>Implus Corporation</t>
  </si>
  <si>
    <t>Little Hotties Hand Warmers, One Pair</t>
  </si>
  <si>
    <t>Kahtoola</t>
  </si>
  <si>
    <t>MICROspikes Traction System, Black, Size L</t>
  </si>
  <si>
    <t>Already in gear closet. Weight includes supplied strap, battery, and SD memory card.</t>
  </si>
  <si>
    <t>Case Logic</t>
  </si>
  <si>
    <t>Camera Bag for RX10 IV</t>
  </si>
  <si>
    <t>Already in gear closet. Weight includes user-installed attachment cord.</t>
  </si>
  <si>
    <t>Already in gear closet. Current price is 39.00 USD.</t>
  </si>
  <si>
    <t>Lowepro</t>
  </si>
  <si>
    <t>Camera Bag for G1X</t>
  </si>
  <si>
    <t>Already in gear closet. Case with 2 spare batteries, spare SD memory card in plastic holder, but without case strap (not needed because camera has a strap).  This bag model does not include a rain cover.</t>
  </si>
  <si>
    <t>0945 Compact Flash Memory Card Case (Black)</t>
  </si>
  <si>
    <t>Already in gear closet. Case only with no SD memory cards. Holds 6 cards in plastic holders.</t>
  </si>
  <si>
    <t>SanDisk</t>
  </si>
  <si>
    <t>BLK-1PAK-FBA Tourniquet</t>
  </si>
  <si>
    <t>Ordered on Amazon and delivered 20190504.</t>
  </si>
  <si>
    <t>Food</t>
  </si>
  <si>
    <t>American Outdoor Products</t>
  </si>
  <si>
    <t>Backpacker's Pantry Fettuccini Alfredo with Chicken, 2 Servings, 6.7 oz (190 g)</t>
  </si>
  <si>
    <t>Yorkshire Gold Tea, 1 tea bag</t>
  </si>
  <si>
    <t>Kikkoman Corporation</t>
  </si>
  <si>
    <t>Instant Tofu Miso Soup, 3 Packets, 1.05 oz (30 g)</t>
  </si>
  <si>
    <t>Weight of 3 packets in as-sold packaging.</t>
  </si>
  <si>
    <t>OFD Foods</t>
  </si>
  <si>
    <t>Mountain House Freeze Dried Chicken Teriyaki with Rice and Vegetables, 2.5 Servings, 5.01 oz (142 g)</t>
  </si>
  <si>
    <t>Ursack</t>
  </si>
  <si>
    <t>All Mitey Bear &amp; Critter Resistant Food Sack</t>
  </si>
  <si>
    <t>13 oz</t>
  </si>
  <si>
    <t>Johnnie Walker Red Label Scotch Whiskey, 40 % alc/vol, 8 fl oz/237 ml</t>
  </si>
  <si>
    <t>80 proof spirits density is 7.8449 oz/US cup. Weight for 8 fl oz/237 ml whisky.</t>
  </si>
  <si>
    <t>Dixon</t>
  </si>
  <si>
    <t>Ticonderoga Black No. 2 HB Pencil</t>
  </si>
  <si>
    <t>Already in gear closet. Lighter weight alternative to automatic pencil if dedicated pencil sharpener is left at home.</t>
  </si>
  <si>
    <t>Field Notes</t>
  </si>
  <si>
    <t>Field Notes 48-Page Memo Book</t>
  </si>
  <si>
    <t>Goal Zero</t>
  </si>
  <si>
    <t>Flip 10 Recharger, 9.4 Wh/2800 mAh</t>
  </si>
  <si>
    <t>36.8 mAh/g, 1 mobile recharge</t>
  </si>
  <si>
    <t>Flip 24 Power Bank, 24 Wh/6700 mAh</t>
  </si>
  <si>
    <t>47.2 mAh/g, 2 mobile recharges</t>
  </si>
  <si>
    <t>Flip 30 Recharger, 28.1 Wh/7800 mAh</t>
  </si>
  <si>
    <t>39.0 mAh/g, 3 mobile recharges or 1 tablet recharge</t>
  </si>
  <si>
    <t>Nomad 5, 5-Watt Solar USB Charger</t>
  </si>
  <si>
    <t>Empty weight with supplied carabiner. LifeStraw performed extensive testing and found the filters have a 4,000L (or 1,000 gal.) lifespan. Made from BPA Free Eastman Tritan copolyester.</t>
  </si>
  <si>
    <t>Nalgene</t>
  </si>
  <si>
    <t>1000 ml Water Bottle, Narrow-Mouth</t>
  </si>
  <si>
    <t>Rechargeable by sun or micro USB. Up to 35 hour runtime on low; 3 hour runtime on high.  60 lumens with white and colour modes. Durability: IPX4</t>
  </si>
  <si>
    <t>Panasonic</t>
  </si>
  <si>
    <t>Spare Batteries: 3 x Eneloop BK-4MCCA, 1.2 V, 750 mAh, Size AAA</t>
  </si>
  <si>
    <t>Already in gear closet. 3 batteries in Tenergy plastic box holder, Item No. 83001. Each loose battery weighs 12 g.</t>
  </si>
  <si>
    <t>Pelican</t>
  </si>
  <si>
    <t>Nemo 1960 LED Torch</t>
  </si>
  <si>
    <t>Already in gear closet. Weight includes 2 AAA batteries (1 set).</t>
  </si>
  <si>
    <t>Petzl</t>
  </si>
  <si>
    <t>Actik Core Headlamp</t>
  </si>
  <si>
    <t>Sake, 540 ml/18.3 fl oz</t>
  </si>
  <si>
    <t>Sake density is 8.21178 oz/US cup.</t>
  </si>
  <si>
    <t>Communication</t>
  </si>
  <si>
    <t>Apple</t>
  </si>
  <si>
    <t>iPhone 7 with OtterBox DEFENDER SERIES Case for iPhone 7, Black</t>
  </si>
  <si>
    <t>Already in gear closet. OtterBox case cost $37.76.</t>
  </si>
  <si>
    <t>Crumpler</t>
  </si>
  <si>
    <t>John Thursday 80 Case for Radio</t>
  </si>
  <si>
    <t>Motorola Solutions</t>
  </si>
  <si>
    <t>Talkabout T600 H20 FRS/GMRS Two-Way Radio</t>
  </si>
  <si>
    <t>Already in gear closet. Single unit with battery and clip installed.</t>
  </si>
  <si>
    <t>Subaru</t>
  </si>
  <si>
    <t>Car and House Keys, 2 sets</t>
  </si>
  <si>
    <t>Emergency</t>
  </si>
  <si>
    <t>Adventure Medical Kits</t>
  </si>
  <si>
    <t>Men's Paclite Waterproof Jacket, Lime, L</t>
  </si>
  <si>
    <t>Men's Short Sleeve Zip Neck Tech T-Shirt, Blue, L</t>
  </si>
  <si>
    <t>Fox River Mills</t>
  </si>
  <si>
    <t>X-Static Liner Socks, Silver, Large, 1 pair</t>
  </si>
  <si>
    <t xml:space="preserve">Already in gear closet. </t>
  </si>
  <si>
    <t>Head</t>
  </si>
  <si>
    <t>Unisex Ski Gloves, XL</t>
  </si>
  <si>
    <t>Ultrafit Touchscreen Running Gloves, XL/EG, 1 pair</t>
  </si>
  <si>
    <t>Orvis</t>
  </si>
  <si>
    <t>Pack-and-Go Drift Vest (with PrimaLoft Gold), Slate/Orange, M (Puffy Vest)</t>
  </si>
  <si>
    <t>Garmet weight only.  Stuff bag weight is 17 g.</t>
  </si>
  <si>
    <t>Outdoor Research</t>
  </si>
  <si>
    <t>Seattle Sombrero, Gore-Tex, Black, without Earflaps</t>
  </si>
  <si>
    <t>Ultralt Ditty Sack, M (3 L?)</t>
  </si>
  <si>
    <t>Stuff bag for puffy vest.</t>
  </si>
  <si>
    <t>Patagonia</t>
  </si>
  <si>
    <t>Down Sweater - Men's, L, Navy (Puffy Jacket)</t>
  </si>
  <si>
    <t>Already in gear closet. Current price is 69.95 USD. Weight is 312 g/11 oz based on Size M. Includes stuff sack.</t>
  </si>
  <si>
    <t>Leki</t>
  </si>
  <si>
    <t>Makalu Khumbu Walking Poles, Pair</t>
  </si>
  <si>
    <t>Lifesystems</t>
  </si>
  <si>
    <t>Mountain Whistle, 108dB Alloy Whistle with Keyring Attachment</t>
  </si>
  <si>
    <t>Scottish Wool Shop</t>
  </si>
  <si>
    <t>City Sport Cap with Earflaps</t>
  </si>
  <si>
    <t>Pigeon Mountain Industries (PMI)</t>
  </si>
  <si>
    <t>Utility Cord, Blue/Green, 50 ft x 1/8" diameter (15.25 m x 3 mm)</t>
  </si>
  <si>
    <t>UCO</t>
  </si>
  <si>
    <t>Stormproof Match Kit</t>
  </si>
  <si>
    <t>Already in gear closet. Includes 25 matches and 3 strikers.</t>
  </si>
  <si>
    <t>First-Aid</t>
  </si>
  <si>
    <t>Boots</t>
  </si>
  <si>
    <t>Family First Aid Kit (with enhancements including BLK-1PAK-FBA Tourniquet, Emergency Blanket - First-Aid Thermal Blanketand, and Israeli wound bandage in green stuff sack)</t>
  </si>
  <si>
    <t>Already in gear closet. Work needed here to finalise items in kit.</t>
  </si>
  <si>
    <t>Recon Medical</t>
  </si>
  <si>
    <t>Merino 150 Quarter-Zip Top - Men's, Bright Cobalt, L</t>
  </si>
  <si>
    <t>Weight is based on PhD example in gear closet; no weight provided on REI website.</t>
  </si>
  <si>
    <t>Tilley</t>
  </si>
  <si>
    <t>Airflow Hat, Model LTM6</t>
  </si>
  <si>
    <t>Comfort</t>
  </si>
  <si>
    <t>BelOMO</t>
  </si>
  <si>
    <t>BelOMO 10x Triplet Loupe Magnifier with Attached Deluxe BelOMO Logo Lanyard</t>
  </si>
  <si>
    <t>Already in gear closet. Amazon price is 37.97 USD.</t>
  </si>
  <si>
    <t>Bettys &amp; Taylors</t>
  </si>
  <si>
    <t>Yorkshire Gold Tea, 0.5 Litre Liquid</t>
  </si>
  <si>
    <t>Already in kitchen cupboard.</t>
  </si>
  <si>
    <t>Yorkshire Gold Tea, 0.75 Litre Liquid</t>
  </si>
  <si>
    <t>Helinox</t>
  </si>
  <si>
    <t>Chair Zero</t>
  </si>
  <si>
    <t>Diageo</t>
  </si>
  <si>
    <t>Johnnie Walker Red Label Scotch Whiskey, 40 % alc/vol, 172 ml</t>
  </si>
  <si>
    <t>Weight of 172 ml/5.8 fl oz whisky.</t>
  </si>
  <si>
    <t>2 lb 6.7 oz</t>
  </si>
  <si>
    <t>Vapor Trail Pack</t>
  </si>
  <si>
    <t>2 lb 3.2 oz</t>
  </si>
  <si>
    <t>Vapor Trail Tall Pack</t>
  </si>
  <si>
    <t>2 lb 4.8 oz</t>
  </si>
  <si>
    <t>Hyperlite Mountain Gear</t>
  </si>
  <si>
    <t>2400 Southwest Pack, White</t>
  </si>
  <si>
    <t>2 lb 0.3 oz</t>
  </si>
  <si>
    <t>Mariposa 60</t>
    <phoneticPr fontId="7" type="noConversion"/>
  </si>
  <si>
    <t>Granite Gear</t>
    <phoneticPr fontId="7" type="noConversion"/>
  </si>
  <si>
    <t>Crown 2 60</t>
    <phoneticPr fontId="7" type="noConversion"/>
  </si>
  <si>
    <t>Vapor Trail</t>
    <phoneticPr fontId="7" type="noConversion"/>
  </si>
  <si>
    <t>Hyperlite Mtn Gear</t>
    <phoneticPr fontId="7" type="noConversion"/>
  </si>
  <si>
    <t>3400 Southwest, Black</t>
    <phoneticPr fontId="7" type="noConversion"/>
  </si>
  <si>
    <t>60 liter, Size M with Medium Hipbelt &amp; pockets</t>
    <phoneticPr fontId="7" type="noConversion"/>
  </si>
  <si>
    <t>60 liter, Size M</t>
    <phoneticPr fontId="7" type="noConversion"/>
  </si>
  <si>
    <t>55 liter, Size M (comes in White for $20 less)</t>
    <phoneticPr fontId="7" type="noConversion"/>
  </si>
  <si>
    <t>Weatherproof, Output: USB Port 5V, up to 1A (5W max)</t>
  </si>
  <si>
    <t>KUM</t>
  </si>
  <si>
    <t>Automatic Long Point Sharpener</t>
  </si>
  <si>
    <t>Pentel</t>
  </si>
  <si>
    <t>Kerry Automatic Pencil, 0.7mm Lead Size, Blue Barrel (P1037C)</t>
  </si>
  <si>
    <t>Already in gear closet. Current Amazon price is 16.42 USD.</t>
  </si>
  <si>
    <t>2400 Southwest Pack, Black</t>
  </si>
  <si>
    <t>3400 Southwest Pack, White</t>
  </si>
  <si>
    <t>2 lb 2.9 oz</t>
  </si>
  <si>
    <t>Folding Bucket, 10 L</t>
  </si>
  <si>
    <t>Flask Titanium (M), 139 ml/4.7 fl oz</t>
  </si>
  <si>
    <t>2.9 oz</t>
  </si>
  <si>
    <t>139 ml</t>
  </si>
  <si>
    <t>Cost = 160.00; Mass = 82 g. Empty weight.</t>
  </si>
  <si>
    <t>Flask Titanium (L), 172 ml/5.8 fl oz</t>
  </si>
  <si>
    <t>3.2 oz</t>
  </si>
  <si>
    <t>172 ml</t>
  </si>
  <si>
    <t>Empty weight.</t>
  </si>
  <si>
    <t>Sake Bottle, Titanium, TW-540</t>
  </si>
  <si>
    <t>540 ml</t>
  </si>
  <si>
    <t>Stanley</t>
  </si>
  <si>
    <t>Master Flask - 8 fl. oz.</t>
  </si>
  <si>
    <t>236 ml</t>
  </si>
  <si>
    <t>Tescoma</t>
  </si>
  <si>
    <t>Sporty 0.5 Litre Stainless Steel Vacuum Flask</t>
  </si>
  <si>
    <t>Already in gear closet. Empty weight (no tea).</t>
  </si>
  <si>
    <t>Sporty 0.75 Litre Stainless Steel Vacuum Flask</t>
  </si>
  <si>
    <t>Various</t>
  </si>
  <si>
    <t>3400 Windrider Pack, Black</t>
  </si>
  <si>
    <t>4400 Windrider Pack, White</t>
  </si>
  <si>
    <t>2 lb 6.8 oz</t>
  </si>
  <si>
    <t>Exos 58 Pack</t>
  </si>
  <si>
    <t>2 lb 10 oz</t>
  </si>
  <si>
    <t>2 lb 11 oz</t>
  </si>
  <si>
    <t>2 lb 12 oz</t>
  </si>
  <si>
    <t>Levity 60 Pack</t>
  </si>
  <si>
    <t>1 lb 13.9 oz</t>
  </si>
  <si>
    <t>1 lb 15.2 oz</t>
  </si>
  <si>
    <t>2 lb 0.5 oz</t>
  </si>
  <si>
    <t>Flash 55 Pack</t>
  </si>
  <si>
    <t>2 lb 9 oz</t>
  </si>
  <si>
    <t>Flex Capacitor 40-60 Pack</t>
  </si>
  <si>
    <t>S/M</t>
  </si>
  <si>
    <t>2 lb 9.2 oz</t>
  </si>
  <si>
    <t>M/L</t>
  </si>
  <si>
    <t>Clothing</t>
  </si>
  <si>
    <t>Adidas</t>
  </si>
  <si>
    <t>L18410 2009 ECB Training Cap, Punjab/White, OSFM</t>
  </si>
  <si>
    <t>Already in gear closet.</t>
  </si>
  <si>
    <t>2016 ECB Training T-Shirt, Turquoise, L (UK 44/46)</t>
  </si>
  <si>
    <t>Climalite T-Shirt, Red, L</t>
  </si>
  <si>
    <t>Berghaus</t>
  </si>
  <si>
    <t>Fleece Beanie</t>
  </si>
  <si>
    <t>Men's Extrem Fast Hike Trousers, Blue, 36 32</t>
  </si>
  <si>
    <t>Men's Hillwalker Overtrousers (Waterproof), L</t>
  </si>
  <si>
    <t>Men's Lightweight Fleece Full-Zip Jacket, Black, L</t>
  </si>
  <si>
    <t>Men's Medium Weight Fleece Full-Zip Vest, Black, L</t>
  </si>
  <si>
    <t>Men's Navigator Trousers, L</t>
  </si>
  <si>
    <t>REI, Thermarest.com</t>
    <phoneticPr fontId="7" type="noConversion"/>
  </si>
  <si>
    <t>Budget, self-inflating</t>
    <phoneticPr fontId="7" type="noConversion"/>
  </si>
  <si>
    <t>SeatoSummit.com</t>
    <phoneticPr fontId="7" type="noConversion"/>
  </si>
  <si>
    <t>Thermarest.com</t>
    <phoneticPr fontId="7" type="noConversion"/>
  </si>
  <si>
    <t>Warmer and lighter than more expensive competitors</t>
    <phoneticPr fontId="7" type="noConversion"/>
  </si>
  <si>
    <t>Igneo 17</t>
  </si>
  <si>
    <t>Joule (Women's)</t>
    <phoneticPr fontId="7" type="noConversion"/>
  </si>
  <si>
    <t>Igneo 17 (Men's)</t>
    <phoneticPr fontId="7" type="noConversion"/>
  </si>
  <si>
    <t>Magma 15</t>
  </si>
  <si>
    <t>Magma 15</t>
    <phoneticPr fontId="7" type="noConversion"/>
  </si>
  <si>
    <t>REI</t>
    <phoneticPr fontId="7" type="noConversion"/>
  </si>
  <si>
    <t>applications (winter).  Also, down lasts forever and packs better.</t>
    <phoneticPr fontId="7" type="noConversion"/>
  </si>
  <si>
    <t xml:space="preserve">Per the Skurka gear guide, down is so efficient nowadays (even REI bags have 800 or 850 fill) that there's no reason to consider synthetics outside of specialty </t>
    <phoneticPr fontId="7" type="noConversion"/>
  </si>
  <si>
    <t>REI, Kelty.com, online</t>
    <phoneticPr fontId="7" type="noConversion"/>
  </si>
  <si>
    <t>Garmet weight only.  Stuff bag weight is 26 g.</t>
  </si>
  <si>
    <t>Essential Boxer Briefs - Men's 3" Inseam, Black, M</t>
  </si>
  <si>
    <t>Roots</t>
  </si>
  <si>
    <t>Roots 73 Artic Ski Gloves, with Genuine Leather Palm, XL/TG</t>
  </si>
  <si>
    <t>Already in gear closet. 80% Wool, 20% Alpaca.</t>
  </si>
  <si>
    <t>Cordura Fabric Ultra-Sil Bag, 4 L, Med Blue</t>
  </si>
  <si>
    <t>Stuff bag for puffy jacket.</t>
  </si>
  <si>
    <t>Sherpa</t>
  </si>
  <si>
    <t>Wooley Hat, 100% Wool</t>
  </si>
  <si>
    <t>Smartwool</t>
  </si>
  <si>
    <t>Hike (Light Cushion) Socks, L/G, Unisex, 1 pair</t>
  </si>
  <si>
    <t>Liner Glove, L/G, Merino Wool/Synthetic Blend</t>
  </si>
  <si>
    <t>Already in gear closet. "Touchscreen compatible".</t>
  </si>
  <si>
    <t>Jade 63</t>
    <phoneticPr fontId="7" type="noConversion"/>
  </si>
  <si>
    <t>63 liter, Size S/M</t>
    <phoneticPr fontId="7" type="noConversion"/>
  </si>
  <si>
    <t>65 liters</t>
    <phoneticPr fontId="7" type="noConversion"/>
  </si>
  <si>
    <t>57 liters, Size M</t>
    <phoneticPr fontId="7" type="noConversion"/>
  </si>
  <si>
    <t>60 liters, Size M, does not have hip belt pockets</t>
    <phoneticPr fontId="7" type="noConversion"/>
  </si>
  <si>
    <t>REI</t>
    <phoneticPr fontId="7" type="noConversion"/>
  </si>
  <si>
    <t>60 liter, Size M, does not have hip belt pockets</t>
    <phoneticPr fontId="7" type="noConversion"/>
  </si>
  <si>
    <t>REI, online</t>
    <phoneticPr fontId="7" type="noConversion"/>
  </si>
  <si>
    <t>60 liter, Size M (available in Tall only now)</t>
    <phoneticPr fontId="7" type="noConversion"/>
  </si>
  <si>
    <t>39-56 liter, Size M/L</t>
    <phoneticPr fontId="7" type="noConversion"/>
  </si>
  <si>
    <t>insulated, 17 oz capacity, Sip-it lid</t>
    <phoneticPr fontId="7" type="noConversion"/>
  </si>
  <si>
    <t>Titanium 600 Mug</t>
    <phoneticPr fontId="7" type="noConversion"/>
  </si>
  <si>
    <t>20 fl oz capacity, no cap</t>
    <phoneticPr fontId="7" type="noConversion"/>
  </si>
  <si>
    <t>Category</t>
  </si>
  <si>
    <t>Source</t>
  </si>
  <si>
    <t>Item, Description</t>
  </si>
  <si>
    <t>Gender</t>
  </si>
  <si>
    <t>Size</t>
  </si>
  <si>
    <t>Cost, USD</t>
  </si>
  <si>
    <t>Weight, g</t>
  </si>
  <si>
    <t>Weight, lb</t>
  </si>
  <si>
    <t>Weight, lb oz</t>
  </si>
  <si>
    <t>Rating (stars)</t>
  </si>
  <si>
    <t>Reviews</t>
  </si>
  <si>
    <t>Basic Pack</t>
  </si>
  <si>
    <t>Mariposa 60 Backpack</t>
  </si>
  <si>
    <t>U</t>
  </si>
  <si>
    <t>S</t>
  </si>
  <si>
    <t>29.8 oz</t>
  </si>
  <si>
    <t>M</t>
  </si>
  <si>
    <t>30.5 oz</t>
  </si>
  <si>
    <t>L</t>
  </si>
  <si>
    <t>31.2 oz</t>
  </si>
  <si>
    <t>Mariposa 60 Backpack + Hipbelt with Pockets</t>
  </si>
  <si>
    <t>29.8+6.3 oz</t>
  </si>
  <si>
    <t>30.5+7.0 oz</t>
  </si>
  <si>
    <t>31.2+7.7 oz</t>
  </si>
  <si>
    <t>Crown2 60 Pack</t>
  </si>
  <si>
    <t>Regular</t>
  </si>
  <si>
    <t>2 lb 4.7 oz</t>
  </si>
  <si>
    <t>Tall</t>
  </si>
  <si>
    <t>EurekaCamping.com, online</t>
    <phoneticPr fontId="7" type="noConversion"/>
  </si>
  <si>
    <t>EurekaCamping.com, online</t>
    <phoneticPr fontId="7" type="noConversion"/>
  </si>
  <si>
    <t>Lunar Solo</t>
  </si>
  <si>
    <t>Yellowstone Classic</t>
  </si>
  <si>
    <t>Basic canister stove, wide supports</t>
  </si>
  <si>
    <t>Marmot</t>
  </si>
  <si>
    <t>GSI Outdoors</t>
  </si>
  <si>
    <t>Halulite 1.1L Pot</t>
  </si>
  <si>
    <t>Stove-Pot</t>
  </si>
  <si>
    <t>Basic aluminum pot to go with Primus stove</t>
  </si>
  <si>
    <t>Jetboil</t>
  </si>
  <si>
    <t>Zip .8L</t>
  </si>
  <si>
    <t>11.75 oz stove and pot</t>
  </si>
  <si>
    <t>Integrated canister stove with igniter and pot</t>
  </si>
  <si>
    <t>Flash 1L</t>
  </si>
  <si>
    <t>15.25 oz stove and pot</t>
  </si>
  <si>
    <t>Utensils</t>
  </si>
  <si>
    <t>Sea to Summit</t>
  </si>
  <si>
    <t>2.75 oz</t>
  </si>
  <si>
    <t>Snow Peak</t>
  </si>
  <si>
    <t>1.6 oz</t>
  </si>
  <si>
    <t>20 oz capacity</t>
  </si>
  <si>
    <t>Infinity Mug</t>
  </si>
  <si>
    <t>3.5 oz</t>
  </si>
  <si>
    <t>Silicone, collapsible, 16 oz capacity</t>
  </si>
  <si>
    <t>Titanium Mug</t>
  </si>
  <si>
    <t>2.4 oz</t>
  </si>
  <si>
    <t>14 oz capacity</t>
  </si>
  <si>
    <t>55 liter, Size M</t>
    <phoneticPr fontId="7" type="noConversion"/>
  </si>
  <si>
    <t>Osprey</t>
    <phoneticPr fontId="7" type="noConversion"/>
  </si>
  <si>
    <t xml:space="preserve">Exos 58 </t>
    <phoneticPr fontId="7" type="noConversion"/>
  </si>
  <si>
    <t>Levity 60</t>
    <phoneticPr fontId="7" type="noConversion"/>
  </si>
  <si>
    <t>58 liter, Size M</t>
    <phoneticPr fontId="7" type="noConversion"/>
  </si>
  <si>
    <t>3400 Southwest Pack, Black</t>
  </si>
  <si>
    <t>4400 Southwest Pack, White</t>
  </si>
  <si>
    <t>2 lb 7.2 oz</t>
  </si>
  <si>
    <t>2400 Windrider Pack, White</t>
  </si>
  <si>
    <t>2400 Windrider Pack, Black</t>
  </si>
  <si>
    <t>3400 Windrider Pack, White</t>
  </si>
  <si>
    <t>2 lb 2.7 oz</t>
  </si>
  <si>
    <t>REI Co-op</t>
    <phoneticPr fontId="7" type="noConversion"/>
  </si>
  <si>
    <t>Flash 55</t>
    <phoneticPr fontId="7" type="noConversion"/>
  </si>
  <si>
    <t>Flex Capacitor 40-60</t>
    <phoneticPr fontId="7" type="noConversion"/>
  </si>
  <si>
    <t>Women's</t>
    <phoneticPr fontId="7" type="noConversion"/>
  </si>
  <si>
    <t>Flash 55</t>
    <phoneticPr fontId="7" type="noConversion"/>
  </si>
  <si>
    <t>Renn 65</t>
    <phoneticPr fontId="7" type="noConversion"/>
  </si>
  <si>
    <t>Lumina 60</t>
    <phoneticPr fontId="7" type="noConversion"/>
  </si>
  <si>
    <t>Gregory</t>
    <phoneticPr fontId="7" type="noConversion"/>
  </si>
  <si>
    <t>Switchback, 2</t>
    <phoneticPr fontId="7" type="noConversion"/>
  </si>
  <si>
    <t>Foam, comfier than other foam pads for a few $ more</t>
    <phoneticPr fontId="7" type="noConversion"/>
  </si>
  <si>
    <t>Cheap, light</t>
    <phoneticPr fontId="7" type="noConversion"/>
  </si>
  <si>
    <t>Trail Scout</t>
  </si>
  <si>
    <t>Budget</t>
    <phoneticPr fontId="7" type="noConversion"/>
  </si>
  <si>
    <t>Insulated Air Core Ultra</t>
  </si>
  <si>
    <t>Cheap, light</t>
    <phoneticPr fontId="7" type="noConversion"/>
  </si>
  <si>
    <t>Sea to Summit</t>
    <phoneticPr fontId="7" type="noConversion"/>
  </si>
  <si>
    <t>Camp</t>
  </si>
  <si>
    <t>Pro-Lite Apex</t>
    <phoneticPr fontId="7" type="noConversion"/>
  </si>
  <si>
    <t>Neo-Air Xlite</t>
    <phoneticPr fontId="7" type="noConversion"/>
  </si>
  <si>
    <t>Flash 3-season, 3</t>
    <phoneticPr fontId="7" type="noConversion"/>
  </si>
  <si>
    <t>Trail Scout, 3</t>
    <phoneticPr fontId="7" type="noConversion"/>
  </si>
  <si>
    <t>Pro-Lite Plus, 3</t>
    <phoneticPr fontId="7" type="noConversion"/>
  </si>
  <si>
    <t>Insulated Air Core Ultra, 4</t>
    <phoneticPr fontId="7" type="noConversion"/>
  </si>
  <si>
    <t>Camp, 4</t>
    <phoneticPr fontId="7" type="noConversion"/>
  </si>
  <si>
    <t>Note:  Due to the new ASTM standards, many manufacturers have yet to update their pads with comparable ratings (Klymit, Exped, etc.).  Only ASTM-rated pads</t>
    <phoneticPr fontId="7" type="noConversion"/>
  </si>
  <si>
    <t>are included in this list.</t>
    <phoneticPr fontId="7" type="noConversion"/>
  </si>
  <si>
    <t>Sawyer</t>
    <phoneticPr fontId="7" type="noConversion"/>
  </si>
  <si>
    <t>Squeeze</t>
    <phoneticPr fontId="7" type="noConversion"/>
  </si>
  <si>
    <t>Cheap, light, effective, lasts forever.</t>
    <phoneticPr fontId="7" type="noConversion"/>
  </si>
  <si>
    <t>Therm-a-Rest</t>
    <phoneticPr fontId="7" type="noConversion"/>
  </si>
  <si>
    <t>Unisex, comes in S, M, L, option to choose different size waist belt, minimalist straps</t>
  </si>
  <si>
    <t>Tents</t>
  </si>
  <si>
    <t>Quarterdome 1</t>
  </si>
  <si>
    <t>Quarterdome 2</t>
  </si>
  <si>
    <t>Eureka</t>
  </si>
  <si>
    <t>Spitfire 1</t>
  </si>
  <si>
    <t>Spitfire 2</t>
  </si>
  <si>
    <t>Big Agnes</t>
  </si>
  <si>
    <t>Copper Spur 1</t>
  </si>
  <si>
    <t>Copper Spur 2</t>
  </si>
  <si>
    <t>Women's Reg &amp; Long; Mummy;  850 loft down;  comfort rating 21</t>
  </si>
  <si>
    <t>Vendor</t>
  </si>
  <si>
    <t>Price</t>
  </si>
  <si>
    <t>REI, online</t>
  </si>
  <si>
    <t>With 2 11x6 squeeze pouches, filter, adapters.  Need to add a wide-mouth scoop bottle</t>
  </si>
  <si>
    <t>8 oz stove only</t>
  </si>
  <si>
    <t>8.6 oz pot only (with lid)</t>
  </si>
  <si>
    <t>insulated, 17 oz capacity</t>
  </si>
  <si>
    <t>Titanium Bowl*</t>
  </si>
  <si>
    <t>X-Bowl*</t>
  </si>
  <si>
    <t>Titanium Spork*</t>
  </si>
  <si>
    <t>*light inexpensive tupperware bowl and plastic long-handled picnic spoon also work!</t>
  </si>
  <si>
    <t>Online</t>
  </si>
  <si>
    <t>www.lightheartgear.com</t>
  </si>
  <si>
    <t>www.ula-equipment.com</t>
  </si>
  <si>
    <t>gossamergear.com</t>
  </si>
  <si>
    <t>Half Dome 2</t>
  </si>
  <si>
    <t>4 lbs 9 oz</t>
  </si>
  <si>
    <t>TheNorthFace.com, online</t>
    <phoneticPr fontId="7" type="noConversion"/>
  </si>
  <si>
    <t>REI</t>
    <phoneticPr fontId="7" type="noConversion"/>
  </si>
  <si>
    <t>Nemo</t>
    <phoneticPr fontId="7" type="noConversion"/>
  </si>
  <si>
    <t>Switchback</t>
  </si>
  <si>
    <r>
      <t>Model</t>
    </r>
    <r>
      <rPr>
        <b/>
        <sz val="11"/>
        <color indexed="8"/>
        <rFont val="Calibri"/>
        <family val="2"/>
      </rPr>
      <t xml:space="preserve"> and R value</t>
    </r>
    <phoneticPr fontId="7" type="noConversion"/>
  </si>
  <si>
    <t>GossamerGear.com, online</t>
    <phoneticPr fontId="7" type="noConversion"/>
  </si>
  <si>
    <t>Already in gear closet. "Breathable/Waterproof".</t>
  </si>
  <si>
    <t>Packs (comfortable fit is essential!  Try on loaded with 30 lbs before buying.)</t>
  </si>
  <si>
    <t>Women's, one size</t>
  </si>
  <si>
    <t>Basic Gear List for Beginner Backpackers</t>
  </si>
  <si>
    <t>Men's; Mummy;  850 loft down;  comfort rating 22deg</t>
  </si>
  <si>
    <t>Women's; Mummy;  850 loft down;  comfort rating 17deg</t>
  </si>
  <si>
    <t>SierraDesigns.com, online</t>
    <phoneticPr fontId="7" type="noConversion"/>
  </si>
  <si>
    <r>
      <t xml:space="preserve">Packaged </t>
    </r>
    <r>
      <rPr>
        <b/>
        <sz val="11"/>
        <color theme="1"/>
        <rFont val="Calibri"/>
        <family val="2"/>
        <scheme val="minor"/>
      </rPr>
      <t>Weight</t>
    </r>
    <r>
      <rPr>
        <b/>
        <sz val="11"/>
        <color indexed="8"/>
        <rFont val="Calibri"/>
        <family val="2"/>
      </rPr>
      <t xml:space="preserve"> (oz)</t>
    </r>
    <phoneticPr fontId="7" type="noConversion"/>
  </si>
  <si>
    <r>
      <t>Sleeping Bags</t>
    </r>
    <r>
      <rPr>
        <b/>
        <sz val="14"/>
        <color indexed="8"/>
        <rFont val="Calibri"/>
        <family val="2"/>
      </rPr>
      <t xml:space="preserve"> and Quilts</t>
    </r>
    <phoneticPr fontId="7" type="noConversion"/>
  </si>
  <si>
    <t>Cosmic 20</t>
  </si>
  <si>
    <t>Cosmic 20</t>
    <phoneticPr fontId="7" type="noConversion"/>
  </si>
  <si>
    <t>The North Face</t>
  </si>
  <si>
    <t>The North Face</t>
    <phoneticPr fontId="7" type="noConversion"/>
  </si>
  <si>
    <t>Furnace 35</t>
  </si>
  <si>
    <t>Furnace 35</t>
    <phoneticPr fontId="7" type="noConversion"/>
  </si>
  <si>
    <t>Therm-A-Rest</t>
  </si>
  <si>
    <t>Magma Quilt</t>
    <phoneticPr fontId="7" type="noConversion"/>
  </si>
  <si>
    <t>Hyperion 20</t>
  </si>
  <si>
    <t>Hyperion 20</t>
    <phoneticPr fontId="7" type="noConversion"/>
  </si>
  <si>
    <t>Sierra Designs</t>
  </si>
  <si>
    <t>Sierra Designs</t>
    <phoneticPr fontId="7" type="noConversion"/>
  </si>
  <si>
    <t>High Side 1</t>
  </si>
  <si>
    <t>Big Agnes</t>
    <phoneticPr fontId="7" type="noConversion"/>
  </si>
  <si>
    <t>Hornet 1</t>
  </si>
  <si>
    <t>Zpacks</t>
  </si>
  <si>
    <t>Plexamid</t>
  </si>
  <si>
    <t>Ultralight</t>
  </si>
  <si>
    <r>
      <t>Weight</t>
    </r>
    <r>
      <rPr>
        <b/>
        <sz val="11"/>
        <color indexed="8"/>
        <rFont val="Calibri"/>
        <family val="2"/>
      </rPr>
      <t xml:space="preserve"> (oz)</t>
    </r>
    <phoneticPr fontId="7" type="noConversion"/>
  </si>
  <si>
    <t>REI, online</t>
    <phoneticPr fontId="7" type="noConversion"/>
  </si>
  <si>
    <t>North Face</t>
  </si>
  <si>
    <t>Cats Meow 20o</t>
  </si>
  <si>
    <t>Lumen 20o</t>
  </si>
  <si>
    <t>Igneo 17o</t>
  </si>
  <si>
    <t>Nemo</t>
  </si>
  <si>
    <t>Unisex Reg &amp; Long; Mummy;  synthetic;  comfort rating 22deg</t>
  </si>
  <si>
    <r>
      <t>Basic Gear List for Beginner Backpackers</t>
    </r>
    <r>
      <rPr>
        <b/>
        <sz val="14"/>
        <color indexed="8"/>
        <rFont val="Calibri"/>
        <family val="2"/>
      </rPr>
      <t xml:space="preserve"> (updated March 2020)</t>
    </r>
    <phoneticPr fontId="7" type="noConversion"/>
  </si>
  <si>
    <t>Inflatable.  Also comes in wide option.   3.5" thick, rectangular shape</t>
  </si>
  <si>
    <t>19 oz</t>
  </si>
  <si>
    <t>13.5 oz</t>
  </si>
  <si>
    <t>Astro Air Lite Reg</t>
  </si>
  <si>
    <t>Astro Insulated Air Lite Reg</t>
  </si>
  <si>
    <t>Tensor Reg</t>
  </si>
  <si>
    <t>Tensor Insulated reg</t>
  </si>
  <si>
    <t>Inflatable.  Also comes in long option.   3" thick, rectangular shape</t>
  </si>
  <si>
    <t xml:space="preserve">Klymit </t>
  </si>
  <si>
    <t>Static V2</t>
  </si>
  <si>
    <t>16.3 oz</t>
  </si>
  <si>
    <t>Inflatable, 2" thick, rectangular shape</t>
  </si>
  <si>
    <t>Insulated Static V Lite</t>
  </si>
  <si>
    <t>19.5 Oz</t>
  </si>
  <si>
    <t>Inflatable, 2" thick, rectangular shape, 4.4 R value</t>
  </si>
  <si>
    <t>www.klymit.com</t>
  </si>
  <si>
    <t>Water Treatment</t>
  </si>
  <si>
    <t>Sawyer</t>
  </si>
  <si>
    <t>Squeeze</t>
  </si>
  <si>
    <t>3 oz</t>
  </si>
  <si>
    <t>Aqua Mira</t>
  </si>
  <si>
    <t>.6 oz</t>
  </si>
  <si>
    <t>long handle for reaching in food pouches!</t>
  </si>
  <si>
    <t>Sleeping Pad</t>
  </si>
  <si>
    <t>15 oz</t>
  </si>
  <si>
    <t>14.8 oz</t>
  </si>
  <si>
    <t>Insulated Flash Reg</t>
  </si>
  <si>
    <t>Inflatable.  Also comes in long and wide options.   2" thick, mummy shape, 3.7 R value</t>
  </si>
  <si>
    <t>14 oz</t>
  </si>
  <si>
    <t>REI Co-op</t>
  </si>
  <si>
    <t>2 lbs 12 oz</t>
  </si>
  <si>
    <t>Non free standing</t>
  </si>
  <si>
    <t>Non free standing. Requires trekking poles.  Up to 5'10"</t>
  </si>
  <si>
    <t>Non free standing. Requires trekking poles.  Up to 6'8"</t>
  </si>
  <si>
    <t xml:space="preserve">Non free standing. Requires trekking poles.  </t>
  </si>
  <si>
    <t>4 lbs 3 oz</t>
  </si>
  <si>
    <t>2 lbs 7 oz</t>
  </si>
  <si>
    <t>Free standing</t>
  </si>
  <si>
    <t>3 lbs 5 oz</t>
  </si>
  <si>
    <t>Sleeping Bags</t>
  </si>
  <si>
    <r>
      <t>Magma 10</t>
    </r>
    <r>
      <rPr>
        <vertAlign val="superscript"/>
        <sz val="11"/>
        <color theme="1"/>
        <rFont val="Calibri"/>
        <family val="2"/>
        <scheme val="minor"/>
      </rPr>
      <t>o</t>
    </r>
  </si>
  <si>
    <r>
      <t>Magma 17</t>
    </r>
    <r>
      <rPr>
        <vertAlign val="superscript"/>
        <sz val="11"/>
        <color theme="1"/>
        <rFont val="Calibri"/>
        <family val="2"/>
        <scheme val="minor"/>
      </rPr>
      <t>o</t>
    </r>
  </si>
  <si>
    <t>2 lbs 6 oz</t>
  </si>
  <si>
    <t>2 lbs</t>
  </si>
  <si>
    <t>Joule 21o</t>
  </si>
  <si>
    <t>2 lbs 3 oz</t>
  </si>
  <si>
    <t>2 lbs 11 oz</t>
  </si>
  <si>
    <t>REI</t>
    <phoneticPr fontId="7" type="noConversion"/>
  </si>
  <si>
    <t>Nemo</t>
    <phoneticPr fontId="7" type="noConversion"/>
  </si>
  <si>
    <t>Hornet Elite 2</t>
    <phoneticPr fontId="7" type="noConversion"/>
  </si>
  <si>
    <t>2 Person, free standing tents:</t>
    <phoneticPr fontId="7" type="noConversion"/>
  </si>
  <si>
    <t>Solitaire AL</t>
  </si>
  <si>
    <t>Midori Solo</t>
  </si>
  <si>
    <t>Kelty</t>
  </si>
  <si>
    <t>Kelty</t>
    <phoneticPr fontId="7" type="noConversion"/>
  </si>
  <si>
    <t>Late Start 1</t>
  </si>
  <si>
    <t>Gossamer Gear</t>
    <phoneticPr fontId="7" type="noConversion"/>
  </si>
  <si>
    <t>The One</t>
  </si>
  <si>
    <t>Tarptent</t>
  </si>
  <si>
    <t>REI</t>
    <phoneticPr fontId="7" type="noConversion"/>
  </si>
  <si>
    <t>4 lbs</t>
  </si>
  <si>
    <t>4 lbs 6 oz</t>
  </si>
  <si>
    <t>Men's, comes in S, M, L - adjustable torso</t>
  </si>
  <si>
    <t>Unisex, comes in S, M, L - adjustable torso</t>
  </si>
  <si>
    <t>REI</t>
  </si>
  <si>
    <t>Flash 65M</t>
  </si>
  <si>
    <t>Flash 60M</t>
  </si>
  <si>
    <t>3 lbs 10 oz</t>
  </si>
  <si>
    <t>3 lbs 7 oz</t>
  </si>
  <si>
    <t>Unisex, comes in S, M, L.  Minimalist straps</t>
  </si>
  <si>
    <t>Jade 63M</t>
  </si>
  <si>
    <t>Women's, comes in XS, X, M</t>
  </si>
  <si>
    <t>Zulu 65M</t>
  </si>
  <si>
    <t>3 lbs 12 oz</t>
  </si>
  <si>
    <t>ACT Lite 65+10</t>
  </si>
  <si>
    <t>Gossamer Gear</t>
  </si>
  <si>
    <t>2 lbs 1 oz</t>
  </si>
  <si>
    <t>Granite Gear</t>
  </si>
  <si>
    <t>Crown 60Reg</t>
  </si>
  <si>
    <t>2 lbs 2 oz</t>
  </si>
  <si>
    <t>ULA</t>
  </si>
  <si>
    <t>Mariposa 60M</t>
  </si>
  <si>
    <t>Circuit 68M</t>
  </si>
  <si>
    <t>2 lbs 4 oz</t>
  </si>
  <si>
    <t>Unisex, comes in S, M, L - minimalist straps</t>
  </si>
  <si>
    <t>Chlorine dioxide drops.  Treats 30 gallons</t>
  </si>
  <si>
    <t>2 lbs 7.5 oz</t>
  </si>
  <si>
    <t>Sawtooth 15o</t>
  </si>
  <si>
    <t>Unisex Reg &amp; Long; Mummy;  650 loft down;  comfort rating 27deg</t>
  </si>
  <si>
    <t>Brand</t>
  </si>
  <si>
    <t>Model</t>
  </si>
  <si>
    <t>Weight</t>
  </si>
  <si>
    <t>Comments</t>
  </si>
  <si>
    <t>Gregory</t>
  </si>
  <si>
    <t>Zulu 55M</t>
  </si>
  <si>
    <t>Jade 53M</t>
  </si>
  <si>
    <t>3 lbs 11 oz</t>
  </si>
  <si>
    <t>Osprey</t>
  </si>
  <si>
    <t>Exos 58M</t>
  </si>
  <si>
    <t>2 lbs 10 oz</t>
  </si>
  <si>
    <t>Unisex, comes in S, M, L</t>
  </si>
  <si>
    <t>Women's, comes in S, M, L</t>
  </si>
  <si>
    <t>Men's, comes in S, M, L</t>
  </si>
  <si>
    <t>Deuter</t>
  </si>
  <si>
    <t>ACT Lite 45+10</t>
  </si>
  <si>
    <t>ACT Lite 50+10</t>
  </si>
  <si>
    <t>Unisex, one size</t>
  </si>
  <si>
    <t>4 lbs 4  oz</t>
  </si>
  <si>
    <t>3 lbs 13 oz</t>
  </si>
  <si>
    <t>Women's, comes in XS, S, M - adjustable torso</t>
  </si>
  <si>
    <t>Atmos 50M</t>
  </si>
  <si>
    <t>Aura 50M</t>
  </si>
  <si>
    <t>Aura 65M</t>
  </si>
  <si>
    <t>Atmos 65M</t>
  </si>
  <si>
    <t>Nemo</t>
    <phoneticPr fontId="7" type="noConversion"/>
  </si>
  <si>
    <t>Hornet 2</t>
    <phoneticPr fontId="7" type="noConversion"/>
  </si>
  <si>
    <t>Middle of the road: .  8oz lighter and $20 more than the REI Quarter Dome SL2.</t>
    <phoneticPr fontId="7" type="noConversion"/>
  </si>
  <si>
    <t>Lightest of these 2 person, free standing tents</t>
    <phoneticPr fontId="7" type="noConversion"/>
  </si>
  <si>
    <t xml:space="preserve">  Sometimes 2 person tents provide considerably more space for minimal increase in weight.</t>
    <phoneticPr fontId="7" type="noConversion"/>
  </si>
  <si>
    <t>Enlightened Equip.</t>
    <phoneticPr fontId="7" type="noConversion"/>
  </si>
  <si>
    <t>Revelation 30 (quilt)</t>
    <phoneticPr fontId="7" type="noConversion"/>
  </si>
  <si>
    <t>Enigma 30 (quilt)</t>
    <phoneticPr fontId="7" type="noConversion"/>
  </si>
  <si>
    <t xml:space="preserve">Note:  Nemo sleeping bags are not competitive, neither are Therm-A-Rest's (often +$100 to save 1-3oz).  </t>
    <phoneticPr fontId="7" type="noConversion"/>
  </si>
  <si>
    <t>Budget pick:   very competitive.  Spending another $100 will save only a couple ounces</t>
    <phoneticPr fontId="7" type="noConversion"/>
  </si>
  <si>
    <t>2 Person, trekking pole tents:</t>
    <phoneticPr fontId="7" type="noConversion"/>
  </si>
  <si>
    <t>Gossamer Gear</t>
    <phoneticPr fontId="7" type="noConversion"/>
  </si>
  <si>
    <t>The Two</t>
    <phoneticPr fontId="7" type="noConversion"/>
  </si>
  <si>
    <t>Far and away the best deal in this category, none of the others are worth looking at</t>
    <phoneticPr fontId="7" type="noConversion"/>
  </si>
  <si>
    <t>1 Person, free standing tents:</t>
    <phoneticPr fontId="7" type="noConversion"/>
  </si>
  <si>
    <t>Hornet 1</t>
    <phoneticPr fontId="7" type="noConversion"/>
  </si>
  <si>
    <t>Middle of the road: $30 over the REI Quarter Dome SL1 and saves 6oz.  Spending another $120 only saves you 3oz.  A stand out option</t>
    <phoneticPr fontId="7" type="noConversion"/>
  </si>
  <si>
    <t>REI, online</t>
    <phoneticPr fontId="7" type="noConversion"/>
  </si>
  <si>
    <t>1 Person, trekking pole tents:</t>
    <phoneticPr fontId="7" type="noConversion"/>
  </si>
  <si>
    <t>Flash Air 1</t>
    <phoneticPr fontId="7" type="noConversion"/>
  </si>
  <si>
    <t>Single-wall tent that can be pitched with trekking poles or the included poles.  SectionHiker review is positive.</t>
    <phoneticPr fontId="7" type="noConversion"/>
  </si>
  <si>
    <t>REI, online</t>
    <phoneticPr fontId="7" type="noConversion"/>
  </si>
  <si>
    <t>Lightest stand-alone cannister stove.</t>
    <phoneticPr fontId="7" type="noConversion"/>
  </si>
  <si>
    <t>Unisex Reg &amp; Long; Mummy;  700 loft down;  comfort rating 28deg</t>
  </si>
  <si>
    <t>Unisex Reg &amp; Long; Mummy;  700 loft down;  comfort rating 31deg</t>
  </si>
  <si>
    <t>Disco 15o</t>
  </si>
  <si>
    <t>Rave 15o</t>
  </si>
  <si>
    <t>3 lbs 2 oz</t>
  </si>
  <si>
    <t>Men's; extra width at shoulder and knee;  650 loft down;  comfort rating ?</t>
  </si>
  <si>
    <t>Women's; extra width at shoulder and knee; 650 loft down;  comfort rating 15deg</t>
  </si>
  <si>
    <t>Primus</t>
  </si>
  <si>
    <t>Lightheart Gear</t>
  </si>
  <si>
    <t>1 lb 15 oz</t>
  </si>
  <si>
    <t>1 lb 11 oz + stakes</t>
  </si>
  <si>
    <t>1 lb 15 oz + stakes</t>
  </si>
  <si>
    <t>2 lbs 4 oz + stakes</t>
  </si>
  <si>
    <t>Solo (1P)</t>
  </si>
  <si>
    <t>SoLong (1P)</t>
  </si>
  <si>
    <t>Duo (2P)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</si>
</sst>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"/>
    <numFmt numFmtId="165" formatCode="&quot;$&quot;#,##0"/>
  </numFmts>
  <fonts count="1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Verdana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</font>
    <font>
      <b/>
      <sz val="10"/>
      <color indexed="8"/>
      <name val="Cambria"/>
    </font>
    <font>
      <sz val="12"/>
      <color indexed="8"/>
      <name val="Cambria"/>
    </font>
    <font>
      <b/>
      <sz val="12"/>
      <color indexed="8"/>
      <name val="Cambria"/>
    </font>
    <font>
      <sz val="10"/>
      <color indexed="8"/>
      <name val="Arial"/>
    </font>
    <font>
      <sz val="10"/>
      <name val="Arial"/>
    </font>
    <font>
      <b/>
      <sz val="10"/>
      <color indexed="8"/>
      <name val="Arial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8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6" fontId="0" fillId="0" borderId="1" xfId="0" applyNumberFormat="1" applyBorder="1"/>
    <xf numFmtId="0" fontId="0" fillId="0" borderId="2" xfId="0" applyBorder="1"/>
    <xf numFmtId="6" fontId="0" fillId="0" borderId="2" xfId="0" applyNumberForma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0" fillId="0" borderId="9" xfId="0" applyBorder="1"/>
    <xf numFmtId="0" fontId="0" fillId="0" borderId="10" xfId="0" applyBorder="1"/>
    <xf numFmtId="6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6" fontId="0" fillId="0" borderId="15" xfId="0" applyNumberFormat="1" applyBorder="1"/>
    <xf numFmtId="0" fontId="0" fillId="0" borderId="16" xfId="0" applyBorder="1"/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13" xfId="1" applyBorder="1"/>
    <xf numFmtId="0" fontId="0" fillId="0" borderId="15" xfId="0" applyBorder="1" applyAlignment="1">
      <alignment wrapText="1"/>
    </xf>
    <xf numFmtId="0" fontId="1" fillId="0" borderId="16" xfId="1" applyBorder="1"/>
    <xf numFmtId="0" fontId="0" fillId="0" borderId="0" xfId="0" applyAlignment="1">
      <alignment wrapText="1"/>
    </xf>
    <xf numFmtId="0" fontId="3" fillId="0" borderId="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2" xfId="0" applyBorder="1" applyAlignment="1">
      <alignment wrapText="1"/>
    </xf>
    <xf numFmtId="0" fontId="9" fillId="0" borderId="12" xfId="0" applyFont="1" applyBorder="1"/>
    <xf numFmtId="0" fontId="9" fillId="0" borderId="1" xfId="0" applyFont="1" applyBorder="1"/>
    <xf numFmtId="6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0" fontId="3" fillId="0" borderId="8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0" fillId="0" borderId="16" xfId="0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17" xfId="0" applyBorder="1"/>
    <xf numFmtId="0" fontId="0" fillId="0" borderId="18" xfId="0" applyBorder="1"/>
    <xf numFmtId="6" fontId="0" fillId="0" borderId="18" xfId="0" applyNumberFormat="1" applyBorder="1"/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10" fillId="0" borderId="7" xfId="0" applyFont="1" applyBorder="1" applyAlignment="1">
      <alignment wrapText="1"/>
    </xf>
    <xf numFmtId="0" fontId="11" fillId="0" borderId="13" xfId="1" applyFont="1" applyBorder="1" applyAlignment="1">
      <alignment wrapText="1"/>
    </xf>
    <xf numFmtId="0" fontId="0" fillId="0" borderId="20" xfId="0" applyFill="1" applyBorder="1" applyAlignment="1">
      <alignment wrapText="1"/>
    </xf>
    <xf numFmtId="0" fontId="9" fillId="0" borderId="0" xfId="0" applyFont="1" applyBorder="1"/>
    <xf numFmtId="0" fontId="9" fillId="0" borderId="14" xfId="0" applyFont="1" applyBorder="1"/>
    <xf numFmtId="0" fontId="9" fillId="0" borderId="15" xfId="0" applyFont="1" applyBorder="1"/>
    <xf numFmtId="6" fontId="9" fillId="0" borderId="15" xfId="0" applyNumberFormat="1" applyFont="1" applyBorder="1"/>
    <xf numFmtId="0" fontId="9" fillId="0" borderId="1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7" xfId="0" applyFont="1" applyBorder="1"/>
    <xf numFmtId="0" fontId="9" fillId="0" borderId="18" xfId="0" applyFont="1" applyBorder="1"/>
    <xf numFmtId="6" fontId="9" fillId="0" borderId="18" xfId="0" applyNumberFormat="1" applyFont="1" applyBorder="1"/>
    <xf numFmtId="0" fontId="9" fillId="0" borderId="18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10" fillId="0" borderId="12" xfId="0" applyFont="1" applyBorder="1"/>
    <xf numFmtId="0" fontId="0" fillId="0" borderId="21" xfId="0" applyBorder="1"/>
    <xf numFmtId="0" fontId="9" fillId="0" borderId="20" xfId="0" applyFont="1" applyBorder="1"/>
    <xf numFmtId="0" fontId="11" fillId="0" borderId="12" xfId="0" applyFont="1" applyBorder="1"/>
    <xf numFmtId="0" fontId="11" fillId="0" borderId="1" xfId="0" applyFont="1" applyBorder="1"/>
    <xf numFmtId="164" fontId="11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0" fillId="0" borderId="23" xfId="0" applyFont="1" applyBorder="1"/>
    <xf numFmtId="0" fontId="3" fillId="0" borderId="1" xfId="0" applyFont="1" applyBorder="1"/>
    <xf numFmtId="0" fontId="3" fillId="0" borderId="13" xfId="0" applyFont="1" applyBorder="1"/>
    <xf numFmtId="0" fontId="9" fillId="0" borderId="22" xfId="0" applyFont="1" applyBorder="1" applyAlignment="1">
      <alignment wrapText="1"/>
    </xf>
    <xf numFmtId="0" fontId="0" fillId="0" borderId="24" xfId="0" applyBorder="1"/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15" xfId="0" applyNumberFormat="1" applyBorder="1"/>
    <xf numFmtId="164" fontId="0" fillId="0" borderId="10" xfId="0" applyNumberFormat="1" applyBorder="1"/>
    <xf numFmtId="164" fontId="9" fillId="0" borderId="1" xfId="0" applyNumberFormat="1" applyFont="1" applyBorder="1"/>
    <xf numFmtId="0" fontId="0" fillId="0" borderId="22" xfId="0" applyBorder="1" applyAlignment="1">
      <alignment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1" fontId="13" fillId="0" borderId="0" xfId="0" applyNumberFormat="1" applyFont="1" applyFill="1" applyBorder="1" applyAlignment="1">
      <alignment vertical="top"/>
    </xf>
    <xf numFmtId="2" fontId="13" fillId="0" borderId="0" xfId="0" applyNumberFormat="1" applyFont="1" applyFill="1" applyBorder="1" applyAlignment="1">
      <alignment vertical="top"/>
    </xf>
    <xf numFmtId="2" fontId="13" fillId="0" borderId="0" xfId="0" applyNumberFormat="1" applyFont="1" applyAlignment="1">
      <alignment vertical="top"/>
    </xf>
    <xf numFmtId="0" fontId="13" fillId="2" borderId="2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13" fillId="2" borderId="1" xfId="0" applyFont="1" applyFill="1" applyBorder="1" applyAlignment="1">
      <alignment vertical="top"/>
    </xf>
    <xf numFmtId="1" fontId="13" fillId="2" borderId="1" xfId="0" applyNumberFormat="1" applyFont="1" applyFill="1" applyBorder="1" applyAlignment="1">
      <alignment vertical="top"/>
    </xf>
    <xf numFmtId="1" fontId="13" fillId="2" borderId="0" xfId="0" applyNumberFormat="1" applyFont="1" applyFill="1" applyBorder="1" applyAlignment="1">
      <alignment vertical="top"/>
    </xf>
    <xf numFmtId="1" fontId="13" fillId="2" borderId="18" xfId="0" applyNumberFormat="1" applyFont="1" applyFill="1" applyBorder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2" fontId="14" fillId="0" borderId="1" xfId="0" applyNumberFormat="1" applyFont="1" applyBorder="1" applyAlignment="1">
      <alignment vertical="top"/>
    </xf>
    <xf numFmtId="2" fontId="14" fillId="0" borderId="0" xfId="0" applyNumberFormat="1" applyFont="1" applyBorder="1" applyAlignment="1">
      <alignment vertical="top"/>
    </xf>
    <xf numFmtId="9" fontId="13" fillId="0" borderId="0" xfId="0" applyNumberFormat="1" applyFont="1" applyAlignment="1">
      <alignment vertical="top"/>
    </xf>
    <xf numFmtId="0" fontId="13" fillId="0" borderId="0" xfId="0" applyFont="1" applyFill="1" applyBorder="1" applyAlignment="1">
      <alignment vertical="top"/>
    </xf>
    <xf numFmtId="0" fontId="14" fillId="0" borderId="0" xfId="0" applyFont="1" applyAlignment="1">
      <alignment vertical="top" wrapText="1"/>
    </xf>
    <xf numFmtId="1" fontId="14" fillId="0" borderId="0" xfId="0" applyNumberFormat="1" applyFont="1" applyFill="1" applyBorder="1" applyAlignment="1">
      <alignment vertical="top"/>
    </xf>
    <xf numFmtId="2" fontId="14" fillId="0" borderId="0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vertical="top"/>
    </xf>
    <xf numFmtId="0" fontId="14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165" fontId="12" fillId="0" borderId="0" xfId="0" applyNumberFormat="1" applyFont="1" applyAlignment="1">
      <alignment vertical="top"/>
    </xf>
    <xf numFmtId="165" fontId="13" fillId="0" borderId="0" xfId="0" applyNumberFormat="1" applyFont="1" applyAlignment="1">
      <alignment vertical="top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165" fontId="12" fillId="0" borderId="0" xfId="0" applyNumberFormat="1" applyFont="1" applyAlignment="1">
      <alignment vertical="top"/>
    </xf>
    <xf numFmtId="165" fontId="13" fillId="0" borderId="0" xfId="0" applyNumberFormat="1" applyFont="1" applyAlignment="1">
      <alignment vertical="top"/>
    </xf>
    <xf numFmtId="165" fontId="14" fillId="0" borderId="0" xfId="0" applyNumberFormat="1" applyFont="1" applyAlignment="1">
      <alignment vertical="top"/>
    </xf>
    <xf numFmtId="165" fontId="12" fillId="0" borderId="0" xfId="0" applyNumberFormat="1" applyFont="1" applyAlignment="1">
      <alignment vertical="top"/>
    </xf>
    <xf numFmtId="165" fontId="13" fillId="0" borderId="0" xfId="0" applyNumberFormat="1" applyFont="1" applyAlignment="1">
      <alignment vertical="top"/>
    </xf>
    <xf numFmtId="0" fontId="15" fillId="0" borderId="0" xfId="0" applyFont="1" applyAlignment="1"/>
    <xf numFmtId="0" fontId="0" fillId="0" borderId="0" xfId="0" applyFont="1" applyAlignment="1"/>
    <xf numFmtId="0" fontId="16" fillId="0" borderId="0" xfId="0" applyFont="1" applyAlignment="1"/>
    <xf numFmtId="3" fontId="15" fillId="0" borderId="0" xfId="0" applyNumberFormat="1" applyFont="1" applyAlignment="1"/>
    <xf numFmtId="165" fontId="15" fillId="0" borderId="0" xfId="0" applyNumberFormat="1" applyFont="1" applyAlignment="1"/>
    <xf numFmtId="0" fontId="1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15" fillId="0" borderId="0" xfId="0" applyNumberFormat="1" applyFont="1" applyAlignment="1"/>
    <xf numFmtId="165" fontId="0" fillId="0" borderId="0" xfId="0" applyNumberFormat="1" applyFont="1" applyAlignment="1"/>
    <xf numFmtId="0" fontId="17" fillId="0" borderId="0" xfId="0" applyFont="1" applyAlignment="1"/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0" fillId="0" borderId="6" xfId="0" applyFont="1" applyBorder="1"/>
    <xf numFmtId="164" fontId="9" fillId="0" borderId="18" xfId="0" applyNumberFormat="1" applyFont="1" applyBorder="1"/>
    <xf numFmtId="0" fontId="9" fillId="0" borderId="21" xfId="0" applyFont="1" applyBorder="1"/>
    <xf numFmtId="0" fontId="9" fillId="0" borderId="2" xfId="0" applyFont="1" applyBorder="1"/>
    <xf numFmtId="164" fontId="9" fillId="0" borderId="2" xfId="0" applyNumberFormat="1" applyFont="1" applyBorder="1"/>
    <xf numFmtId="6" fontId="9" fillId="0" borderId="2" xfId="0" applyNumberFormat="1" applyFont="1" applyBorder="1"/>
    <xf numFmtId="0" fontId="9" fillId="0" borderId="2" xfId="0" applyFont="1" applyBorder="1" applyAlignment="1">
      <alignment wrapText="1"/>
    </xf>
    <xf numFmtId="0" fontId="9" fillId="0" borderId="4" xfId="0" applyFont="1" applyBorder="1"/>
    <xf numFmtId="164" fontId="9" fillId="0" borderId="4" xfId="0" applyNumberFormat="1" applyFont="1" applyBorder="1"/>
    <xf numFmtId="6" fontId="9" fillId="0" borderId="4" xfId="0" applyNumberFormat="1" applyFont="1" applyBorder="1"/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0" fillId="0" borderId="3" xfId="0" applyFont="1" applyBorder="1"/>
    <xf numFmtId="0" fontId="10" fillId="0" borderId="17" xfId="0" applyFont="1" applyBorder="1"/>
    <xf numFmtId="0" fontId="11" fillId="0" borderId="0" xfId="0" applyFont="1" applyBorder="1"/>
    <xf numFmtId="164" fontId="11" fillId="0" borderId="0" xfId="0" applyNumberFormat="1" applyFont="1" applyBorder="1"/>
    <xf numFmtId="6" fontId="11" fillId="0" borderId="0" xfId="0" applyNumberFormat="1" applyFont="1" applyBorder="1"/>
    <xf numFmtId="0" fontId="11" fillId="0" borderId="0" xfId="0" applyFont="1" applyBorder="1" applyAlignment="1">
      <alignment wrapText="1"/>
    </xf>
    <xf numFmtId="165" fontId="0" fillId="0" borderId="1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27" xfId="0" applyBorder="1"/>
    <xf numFmtId="0" fontId="0" fillId="0" borderId="28" xfId="0" applyBorder="1" applyAlignment="1">
      <alignment wrapText="1"/>
    </xf>
    <xf numFmtId="0" fontId="9" fillId="0" borderId="0" xfId="0" applyFont="1" applyFill="1" applyBorder="1"/>
    <xf numFmtId="0" fontId="0" fillId="0" borderId="29" xfId="0" applyBorder="1"/>
    <xf numFmtId="0" fontId="0" fillId="0" borderId="30" xfId="0" applyBorder="1"/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11" fillId="0" borderId="27" xfId="0" applyFont="1" applyBorder="1"/>
    <xf numFmtId="0" fontId="11" fillId="0" borderId="28" xfId="0" applyFont="1" applyBorder="1" applyAlignment="1">
      <alignment wrapText="1"/>
    </xf>
    <xf numFmtId="0" fontId="11" fillId="0" borderId="34" xfId="0" applyFont="1" applyBorder="1" applyAlignment="1">
      <alignment wrapText="1"/>
    </xf>
    <xf numFmtId="164" fontId="11" fillId="0" borderId="34" xfId="0" applyNumberFormat="1" applyFont="1" applyBorder="1"/>
    <xf numFmtId="0" fontId="11" fillId="0" borderId="34" xfId="0" applyFont="1" applyBorder="1"/>
    <xf numFmtId="0" fontId="11" fillId="0" borderId="2" xfId="0" applyFont="1" applyBorder="1"/>
    <xf numFmtId="0" fontId="11" fillId="0" borderId="21" xfId="0" applyFont="1" applyBorder="1"/>
    <xf numFmtId="0" fontId="11" fillId="0" borderId="26" xfId="0" applyFont="1" applyBorder="1" applyAlignment="1">
      <alignment wrapText="1"/>
    </xf>
    <xf numFmtId="165" fontId="0" fillId="0" borderId="10" xfId="0" applyNumberFormat="1" applyBorder="1" applyAlignment="1">
      <alignment horizontal="right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164" fontId="11" fillId="0" borderId="2" xfId="0" applyNumberFormat="1" applyFont="1" applyBorder="1"/>
    <xf numFmtId="0" fontId="11" fillId="0" borderId="2" xfId="0" applyFont="1" applyBorder="1" applyAlignment="1">
      <alignment wrapText="1"/>
    </xf>
    <xf numFmtId="0" fontId="11" fillId="0" borderId="22" xfId="0" applyFont="1" applyBorder="1" applyAlignment="1">
      <alignment wrapText="1"/>
    </xf>
    <xf numFmtId="165" fontId="11" fillId="0" borderId="1" xfId="0" applyNumberFormat="1" applyFont="1" applyBorder="1"/>
    <xf numFmtId="165" fontId="11" fillId="0" borderId="2" xfId="0" applyNumberFormat="1" applyFont="1" applyBorder="1"/>
    <xf numFmtId="165" fontId="11" fillId="0" borderId="34" xfId="0" applyNumberFormat="1" applyFont="1" applyBorder="1"/>
    <xf numFmtId="165" fontId="9" fillId="0" borderId="1" xfId="0" applyNumberFormat="1" applyFont="1" applyBorder="1"/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62440260102303E-2"/>
          <c:y val="2.3981980382843E-2"/>
          <c:w val="0.87197751028999704"/>
          <c:h val="0.866253336576709"/>
        </c:manualLayout>
      </c:layout>
      <c:scatterChart>
        <c:scatterStyle val="lineMarker"/>
        <c:varyColors val="0"/>
        <c:ser>
          <c:idx val="0"/>
          <c:order val="0"/>
          <c:tx>
            <c:v>Weight as a Function of Cost</c:v>
          </c:tx>
          <c:spPr>
            <a:ln w="47625">
              <a:noFill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5.4980554905595398E-2"/>
                  <c:y val="-3.2702872189778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baseline="0">
                        <a:effectLst/>
                      </a:rPr>
                      <a:t>Arc'teryx</a:t>
                    </a:r>
                  </a:p>
                  <a:p>
                    <a:r>
                      <a:rPr lang="en-US" sz="1000" b="0" i="0" u="none" strike="noStrike" baseline="0">
                        <a:effectLst/>
                      </a:rPr>
                      <a:t>Bora AR 63</a:t>
                    </a:r>
                    <a:r>
                      <a:rPr lang="en-US" sz="1000" b="0" i="0" u="none" strike="noStrike" baseline="0"/>
                      <a:t> 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9D-411D-963A-442A008919BA}"/>
                </c:ext>
              </c:extLst>
            </c:dLbl>
            <c:dLbl>
              <c:idx val="2"/>
              <c:layout>
                <c:manualLayout>
                  <c:x val="-1.1977986667955701E-2"/>
                  <c:y val="2.3981637047404501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baseline="0">
                        <a:effectLst/>
                      </a:rPr>
                      <a:t>Deuter</a:t>
                    </a:r>
                  </a:p>
                  <a:p>
                    <a:r>
                      <a:rPr lang="en-US" sz="1000" b="0" i="0" u="none" strike="noStrike" baseline="0">
                        <a:effectLst/>
                      </a:rPr>
                      <a:t>Aircontact Lite</a:t>
                    </a:r>
                  </a:p>
                  <a:p>
                    <a:r>
                      <a:rPr lang="en-US" sz="1000" b="0" i="0" u="none" strike="noStrike" baseline="0">
                        <a:effectLst/>
                      </a:rPr>
                      <a:t>50+10 </a:t>
                    </a:r>
                    <a:r>
                      <a:rPr lang="en-US" sz="1000" b="0" i="0" u="none" strike="noStrike" baseline="0"/>
                      <a:t> 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9D-411D-963A-442A008919BA}"/>
                </c:ext>
              </c:extLst>
            </c:dLbl>
            <c:dLbl>
              <c:idx val="4"/>
              <c:layout>
                <c:manualLayout>
                  <c:x val="-9.6384805037650206E-2"/>
                  <c:y val="3.7063060591666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Gossamer Gear</a:t>
                    </a:r>
                  </a:p>
                  <a:p>
                    <a:r>
                      <a:rPr lang="en-US"/>
                      <a:t>Mariposa 60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9D-411D-963A-442A008919BA}"/>
                </c:ext>
              </c:extLst>
            </c:dLbl>
            <c:dLbl>
              <c:idx val="5"/>
              <c:layout>
                <c:manualLayout>
                  <c:x val="-1.5497462353297801E-2"/>
                  <c:y val="-3.48830522245818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Gossamer Gear</a:t>
                    </a:r>
                  </a:p>
                  <a:p>
                    <a:r>
                      <a:rPr lang="en-US"/>
                      <a:t>Mariposa 60</a:t>
                    </a:r>
                  </a:p>
                  <a:p>
                    <a:r>
                      <a:rPr lang="en-US"/>
                      <a:t>+ Hipbelt</a:t>
                    </a:r>
                  </a:p>
                  <a:p>
                    <a:r>
                      <a:rPr lang="en-US"/>
                      <a:t>with Pockets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9D-411D-963A-442A008919B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9D-411D-963A-442A008919B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9D-411D-963A-442A008919BA}"/>
                </c:ext>
              </c:extLst>
            </c:dLbl>
            <c:dLbl>
              <c:idx val="8"/>
              <c:layout>
                <c:manualLayout>
                  <c:x val="-8.3154458080374305E-2"/>
                  <c:y val="3.92430689587510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Granite Gear</a:t>
                    </a:r>
                  </a:p>
                  <a:p>
                    <a:r>
                      <a:rPr lang="en-US"/>
                      <a:t>Vapor Trail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9D-411D-963A-442A008919BA}"/>
                </c:ext>
              </c:extLst>
            </c:dLbl>
            <c:dLbl>
              <c:idx val="9"/>
              <c:layout>
                <c:manualLayout>
                  <c:x val="-1.93920856807791E-2"/>
                  <c:y val="4.578378073088219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9D-411D-963A-442A008919BA}"/>
                </c:ext>
              </c:extLst>
            </c:dLbl>
            <c:dLbl>
              <c:idx val="10"/>
              <c:layout>
                <c:manualLayout>
                  <c:x val="-9.4222889774080096E-2"/>
                  <c:y val="5.88648609397056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Hyperlite</a:t>
                    </a:r>
                    <a:endParaRPr lang="en-US" baseline="0"/>
                  </a:p>
                  <a:p>
                    <a:r>
                      <a:rPr lang="en-US"/>
                      <a:t>Southwest</a:t>
                    </a:r>
                    <a:r>
                      <a:rPr lang="en-US" baseline="0"/>
                      <a:t> or</a:t>
                    </a:r>
                  </a:p>
                  <a:p>
                    <a:r>
                      <a:rPr lang="en-US"/>
                      <a:t>Windrider </a:t>
                    </a:r>
                  </a:p>
                  <a:p>
                    <a:r>
                      <a:rPr lang="en-US"/>
                      <a:t>3400 - White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9D-411D-963A-442A008919BA}"/>
                </c:ext>
              </c:extLst>
            </c:dLbl>
            <c:dLbl>
              <c:idx val="11"/>
              <c:layout>
                <c:manualLayout>
                  <c:x val="-7.5294572046795197E-3"/>
                  <c:y val="-1.96216203132353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Hyperlite</a:t>
                    </a:r>
                  </a:p>
                  <a:p>
                    <a:r>
                      <a:rPr lang="en-US"/>
                      <a:t>Southwest or</a:t>
                    </a:r>
                  </a:p>
                  <a:p>
                    <a:r>
                      <a:rPr lang="en-US"/>
                      <a:t>Windrider</a:t>
                    </a:r>
                  </a:p>
                  <a:p>
                    <a:r>
                      <a:rPr lang="en-US"/>
                      <a:t>3400 - Black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9D-411D-963A-442A008919BA}"/>
                </c:ext>
              </c:extLst>
            </c:dLbl>
            <c:dLbl>
              <c:idx val="12"/>
              <c:layout>
                <c:manualLayout>
                  <c:x val="-0.47907346355264901"/>
                  <c:y val="-0.64751364200448103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baseline="0">
                        <a:effectLst/>
                      </a:rPr>
                      <a:t>Kelty</a:t>
                    </a:r>
                  </a:p>
                  <a:p>
                    <a:r>
                      <a:rPr lang="en-US" sz="1000" b="0" i="0" u="none" strike="noStrike" baseline="0">
                        <a:effectLst/>
                      </a:rPr>
                      <a:t>Trekker 65</a:t>
                    </a:r>
                  </a:p>
                  <a:p>
                    <a:r>
                      <a:rPr lang="en-US" sz="1000" b="0" i="0" u="none" strike="noStrike" baseline="0">
                        <a:effectLst/>
                      </a:rPr>
                      <a:t>(historic external frame state of the art pack - still available!)</a:t>
                    </a:r>
                    <a:r>
                      <a:rPr lang="en-US" sz="1000" b="0" i="0" u="none" strike="noStrike" baseline="0"/>
                      <a:t> 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9D-411D-963A-442A008919B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9D-411D-963A-442A008919BA}"/>
                </c:ext>
              </c:extLst>
            </c:dLbl>
            <c:dLbl>
              <c:idx val="14"/>
              <c:layout>
                <c:manualLayout>
                  <c:x val="-0.12907752677641099"/>
                  <c:y val="-0.60390986964068405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baseline="0">
                        <a:effectLst/>
                      </a:rPr>
                      <a:t>Deuter Aircontact Lite 50+10 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49D-411D-963A-442A008919BA}"/>
                </c:ext>
              </c:extLst>
            </c:dLbl>
            <c:dLbl>
              <c:idx val="15"/>
              <c:layout>
                <c:manualLayout>
                  <c:x val="-4.4600419306010698E-2"/>
                  <c:y val="0.573387349153429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REI</a:t>
                    </a:r>
                  </a:p>
                  <a:p>
                    <a:r>
                      <a:rPr lang="en-US"/>
                      <a:t>Flash 55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9D-411D-963A-442A008919B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49D-411D-963A-442A008919BA}"/>
                </c:ext>
              </c:extLst>
            </c:dLbl>
            <c:dLbl>
              <c:idx val="17"/>
              <c:layout>
                <c:manualLayout>
                  <c:x val="5.4751940189345103E-3"/>
                  <c:y val="2.180008367084639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Osprey</a:t>
                    </a:r>
                  </a:p>
                  <a:p>
                    <a:r>
                      <a:rPr lang="en-US"/>
                      <a:t>Aether</a:t>
                    </a:r>
                  </a:p>
                  <a:p>
                    <a:r>
                      <a:rPr lang="en-US"/>
                      <a:t>AG 60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49D-411D-963A-442A008919B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49D-411D-963A-442A008919BA}"/>
                </c:ext>
              </c:extLst>
            </c:dLbl>
            <c:dLbl>
              <c:idx val="19"/>
              <c:layout>
                <c:manualLayout>
                  <c:x val="-3.2737674070607597E-2"/>
                  <c:y val="3.7063060591666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Osprey</a:t>
                    </a:r>
                  </a:p>
                  <a:p>
                    <a:r>
                      <a:rPr lang="en-US"/>
                      <a:t>Levity 60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49D-411D-963A-442A008919BA}"/>
                </c:ext>
              </c:extLst>
            </c:dLbl>
            <c:dLbl>
              <c:idx val="21"/>
              <c:layout>
                <c:manualLayout>
                  <c:x val="-0.107841344656184"/>
                  <c:y val="7.41259495156137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Granite Gear</a:t>
                    </a:r>
                  </a:p>
                  <a:p>
                    <a:r>
                      <a:rPr lang="en-US"/>
                      <a:t>Crown2 60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49D-411D-963A-442A008919BA}"/>
                </c:ext>
              </c:extLst>
            </c:dLbl>
            <c:dLbl>
              <c:idx val="23"/>
              <c:layout>
                <c:manualLayout>
                  <c:x val="0.145203504460439"/>
                  <c:y val="-6.32252210093135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Osprey</a:t>
                    </a:r>
                  </a:p>
                  <a:p>
                    <a:r>
                      <a:rPr lang="en-US"/>
                      <a:t>Exos 58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49D-411D-963A-442A008919BA}"/>
                </c:ext>
              </c:extLst>
            </c:dLbl>
            <c:dLbl>
              <c:idx val="24"/>
              <c:layout>
                <c:manualLayout>
                  <c:x val="-0.112585975713131"/>
                  <c:y val="-2.39819803828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Sierra Designs</a:t>
                    </a:r>
                  </a:p>
                  <a:p>
                    <a:r>
                      <a:rPr lang="en-US"/>
                      <a:t>Flex</a:t>
                    </a:r>
                    <a:r>
                      <a:rPr lang="en-US" baseline="0"/>
                      <a:t> </a:t>
                    </a:r>
                    <a:r>
                      <a:rPr lang="en-US"/>
                      <a:t>Capacitor</a:t>
                    </a:r>
                  </a:p>
                  <a:p>
                    <a:r>
                      <a:rPr lang="en-US"/>
                      <a:t>40-60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49D-411D-963A-442A008919BA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'[1]B3 Course-Rec Packs(M-U) Chart'!$G$3:$G$27</c:f>
              <c:numCache>
                <c:formatCode>General</c:formatCode>
                <c:ptCount val="25"/>
                <c:pt idx="0">
                  <c:v>499</c:v>
                </c:pt>
                <c:pt idx="2">
                  <c:v>200</c:v>
                </c:pt>
                <c:pt idx="4">
                  <c:v>225</c:v>
                </c:pt>
                <c:pt idx="5">
                  <c:v>270</c:v>
                </c:pt>
                <c:pt idx="7">
                  <c:v>199.95</c:v>
                </c:pt>
                <c:pt idx="8">
                  <c:v>92.73</c:v>
                </c:pt>
                <c:pt idx="10">
                  <c:v>345</c:v>
                </c:pt>
                <c:pt idx="11">
                  <c:v>365</c:v>
                </c:pt>
                <c:pt idx="12">
                  <c:v>345</c:v>
                </c:pt>
                <c:pt idx="13">
                  <c:v>365</c:v>
                </c:pt>
                <c:pt idx="15">
                  <c:v>179.95</c:v>
                </c:pt>
                <c:pt idx="17">
                  <c:v>290</c:v>
                </c:pt>
                <c:pt idx="18">
                  <c:v>220</c:v>
                </c:pt>
                <c:pt idx="19">
                  <c:v>270</c:v>
                </c:pt>
                <c:pt idx="21">
                  <c:v>199</c:v>
                </c:pt>
                <c:pt idx="23">
                  <c:v>129.72999999999999</c:v>
                </c:pt>
                <c:pt idx="24">
                  <c:v>129.72999999999999</c:v>
                </c:pt>
              </c:numCache>
            </c:numRef>
          </c:xVal>
          <c:yVal>
            <c:numRef>
              <c:f>'[1]B3 Course-Rec Packs(M-U) Chart'!$I$3:$I$27</c:f>
              <c:numCache>
                <c:formatCode>General</c:formatCode>
                <c:ptCount val="25"/>
                <c:pt idx="0">
                  <c:v>5.0062499999999996</c:v>
                </c:pt>
                <c:pt idx="2">
                  <c:v>3.875</c:v>
                </c:pt>
                <c:pt idx="4">
                  <c:v>1.90625</c:v>
                </c:pt>
                <c:pt idx="5">
                  <c:v>2.34375</c:v>
                </c:pt>
                <c:pt idx="7">
                  <c:v>2.2937500000000002</c:v>
                </c:pt>
                <c:pt idx="8">
                  <c:v>2.2000000000000002</c:v>
                </c:pt>
                <c:pt idx="10">
                  <c:v>2.1812499999999999</c:v>
                </c:pt>
                <c:pt idx="11">
                  <c:v>2.1812499999999999</c:v>
                </c:pt>
                <c:pt idx="12">
                  <c:v>2.1687500000000002</c:v>
                </c:pt>
                <c:pt idx="13">
                  <c:v>2.1687500000000002</c:v>
                </c:pt>
                <c:pt idx="15">
                  <c:v>5.3125</c:v>
                </c:pt>
                <c:pt idx="17">
                  <c:v>5.2</c:v>
                </c:pt>
                <c:pt idx="18">
                  <c:v>2.6875</c:v>
                </c:pt>
                <c:pt idx="19">
                  <c:v>1.95</c:v>
                </c:pt>
                <c:pt idx="21">
                  <c:v>2.625</c:v>
                </c:pt>
                <c:pt idx="23">
                  <c:v>2.5750000000000002</c:v>
                </c:pt>
                <c:pt idx="24">
                  <c:v>2.5750000000000002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F49D-411D-963A-442A008919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36828024"/>
        <c:axId val="336963624"/>
      </c:scatterChart>
      <c:valAx>
        <c:axId val="336828024"/>
        <c:scaling>
          <c:orientation val="minMax"/>
          <c:max val="500"/>
          <c:min val="5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Cost, USD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6963624"/>
        <c:crosses val="autoZero"/>
        <c:crossBetween val="midCat"/>
        <c:minorUnit val="50"/>
      </c:valAx>
      <c:valAx>
        <c:axId val="336963624"/>
        <c:scaling>
          <c:orientation val="minMax"/>
          <c:max val="5.5"/>
          <c:min val="1.5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Weight, lb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6828024"/>
        <c:crossesAt val="0"/>
        <c:crossBetween val="midCat"/>
        <c:minorUnit val="0.5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/>
              <a:t>Weight (oz) vs. Price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'2020 Tents'!$D$1</c:f>
              <c:strCache>
                <c:ptCount val="1"/>
                <c:pt idx="0">
                  <c:v>Weight (oz)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 for Weight (oz)</c:name>
            <c:spPr>
              <a:ln w="19050">
                <a:solidFill>
                  <a:srgbClr val="000000"/>
                </a:solidFill>
              </a:ln>
            </c:spPr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'2020 Tents'!$C$2:$C$42</c:f>
              <c:numCache>
                <c:formatCode>General</c:formatCode>
                <c:ptCount val="41"/>
                <c:pt idx="0">
                  <c:v>800</c:v>
                </c:pt>
                <c:pt idx="1">
                  <c:v>450</c:v>
                </c:pt>
                <c:pt idx="2">
                  <c:v>500</c:v>
                </c:pt>
                <c:pt idx="3">
                  <c:v>450</c:v>
                </c:pt>
                <c:pt idx="4">
                  <c:v>330</c:v>
                </c:pt>
                <c:pt idx="5">
                  <c:v>330</c:v>
                </c:pt>
                <c:pt idx="6">
                  <c:v>350</c:v>
                </c:pt>
                <c:pt idx="7">
                  <c:v>299</c:v>
                </c:pt>
                <c:pt idx="8">
                  <c:v>380</c:v>
                </c:pt>
                <c:pt idx="9">
                  <c:v>280</c:v>
                </c:pt>
                <c:pt idx="10">
                  <c:v>390</c:v>
                </c:pt>
                <c:pt idx="11">
                  <c:v>90</c:v>
                </c:pt>
                <c:pt idx="12">
                  <c:v>110</c:v>
                </c:pt>
                <c:pt idx="13">
                  <c:v>360</c:v>
                </c:pt>
                <c:pt idx="14">
                  <c:v>269</c:v>
                </c:pt>
                <c:pt idx="15">
                  <c:v>299</c:v>
                </c:pt>
                <c:pt idx="16">
                  <c:v>380</c:v>
                </c:pt>
                <c:pt idx="17">
                  <c:v>280</c:v>
                </c:pt>
                <c:pt idx="18">
                  <c:v>140</c:v>
                </c:pt>
                <c:pt idx="19">
                  <c:v>140</c:v>
                </c:pt>
                <c:pt idx="20">
                  <c:v>193</c:v>
                </c:pt>
                <c:pt idx="21">
                  <c:v>300</c:v>
                </c:pt>
                <c:pt idx="22">
                  <c:v>150</c:v>
                </c:pt>
                <c:pt idx="23">
                  <c:v>179</c:v>
                </c:pt>
                <c:pt idx="24">
                  <c:v>295</c:v>
                </c:pt>
                <c:pt idx="25">
                  <c:v>349</c:v>
                </c:pt>
                <c:pt idx="26">
                  <c:v>200</c:v>
                </c:pt>
                <c:pt idx="27">
                  <c:v>363</c:v>
                </c:pt>
                <c:pt idx="28">
                  <c:v>300</c:v>
                </c:pt>
                <c:pt idx="29">
                  <c:v>360</c:v>
                </c:pt>
                <c:pt idx="30">
                  <c:v>249</c:v>
                </c:pt>
                <c:pt idx="31">
                  <c:v>549</c:v>
                </c:pt>
                <c:pt idx="32">
                  <c:v>249</c:v>
                </c:pt>
                <c:pt idx="33">
                  <c:v>260</c:v>
                </c:pt>
                <c:pt idx="34">
                  <c:v>299</c:v>
                </c:pt>
                <c:pt idx="35">
                  <c:v>264</c:v>
                </c:pt>
                <c:pt idx="36">
                  <c:v>380</c:v>
                </c:pt>
                <c:pt idx="37">
                  <c:v>795</c:v>
                </c:pt>
                <c:pt idx="38">
                  <c:v>325</c:v>
                </c:pt>
                <c:pt idx="39">
                  <c:v>350</c:v>
                </c:pt>
                <c:pt idx="40">
                  <c:v>304</c:v>
                </c:pt>
              </c:numCache>
            </c:numRef>
          </c:xVal>
          <c:yVal>
            <c:numRef>
              <c:f>'2020 Tents'!$D$2:$D$42</c:f>
              <c:numCache>
                <c:formatCode>General</c:formatCode>
                <c:ptCount val="41"/>
                <c:pt idx="0">
                  <c:v>21</c:v>
                </c:pt>
                <c:pt idx="1">
                  <c:v>29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38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42</c:v>
                </c:pt>
                <c:pt idx="12">
                  <c:v>42</c:v>
                </c:pt>
                <c:pt idx="13">
                  <c:v>45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53</c:v>
                </c:pt>
                <c:pt idx="18">
                  <c:v>59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63</c:v>
                </c:pt>
                <c:pt idx="23">
                  <c:v>66</c:v>
                </c:pt>
                <c:pt idx="24">
                  <c:v>27</c:v>
                </c:pt>
                <c:pt idx="25">
                  <c:v>27</c:v>
                </c:pt>
                <c:pt idx="26">
                  <c:v>28</c:v>
                </c:pt>
                <c:pt idx="27">
                  <c:v>28</c:v>
                </c:pt>
                <c:pt idx="28">
                  <c:v>31</c:v>
                </c:pt>
                <c:pt idx="29">
                  <c:v>38</c:v>
                </c:pt>
                <c:pt idx="30">
                  <c:v>26</c:v>
                </c:pt>
                <c:pt idx="31">
                  <c:v>15</c:v>
                </c:pt>
                <c:pt idx="32">
                  <c:v>20</c:v>
                </c:pt>
                <c:pt idx="33">
                  <c:v>26</c:v>
                </c:pt>
                <c:pt idx="34">
                  <c:v>22</c:v>
                </c:pt>
                <c:pt idx="35">
                  <c:v>26</c:v>
                </c:pt>
                <c:pt idx="36">
                  <c:v>28</c:v>
                </c:pt>
                <c:pt idx="37">
                  <c:v>28</c:v>
                </c:pt>
                <c:pt idx="38">
                  <c:v>30</c:v>
                </c:pt>
                <c:pt idx="39">
                  <c:v>32</c:v>
                </c:pt>
                <c:pt idx="40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E5-4D8C-AB51-55FA5AC57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612232"/>
        <c:axId val="336630488"/>
      </c:scatterChart>
      <c:valAx>
        <c:axId val="33661223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Price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6630488"/>
        <c:crosses val="autoZero"/>
        <c:crossBetween val="midCat"/>
      </c:valAx>
      <c:valAx>
        <c:axId val="3366304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Weight (oz)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6612232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/>
              <a:t>Weight vs. Rating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'2020 Sleeping Bags, Quilts'!$G$1</c:f>
              <c:strCache>
                <c:ptCount val="1"/>
                <c:pt idx="0">
                  <c:v>Weight (oz)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19050">
                <a:solidFill>
                  <a:srgbClr val="000000"/>
                </a:solidFill>
              </a:ln>
            </c:spPr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'2020 Sleeping Bags, Quilts'!$E$2:$E$45</c:f>
              <c:numCache>
                <c:formatCode>General</c:formatCode>
                <c:ptCount val="44"/>
                <c:pt idx="0">
                  <c:v>19</c:v>
                </c:pt>
                <c:pt idx="1">
                  <c:v>21</c:v>
                </c:pt>
                <c:pt idx="2">
                  <c:v>23</c:v>
                </c:pt>
                <c:pt idx="3">
                  <c:v>24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28</c:v>
                </c:pt>
                <c:pt idx="11">
                  <c:v>28</c:v>
                </c:pt>
                <c:pt idx="12">
                  <c:v>28</c:v>
                </c:pt>
                <c:pt idx="13">
                  <c:v>28</c:v>
                </c:pt>
                <c:pt idx="14">
                  <c:v>28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31</c:v>
                </c:pt>
                <c:pt idx="21">
                  <c:v>31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32</c:v>
                </c:pt>
                <c:pt idx="26">
                  <c:v>32</c:v>
                </c:pt>
                <c:pt idx="27">
                  <c:v>32</c:v>
                </c:pt>
                <c:pt idx="28">
                  <c:v>35</c:v>
                </c:pt>
                <c:pt idx="29">
                  <c:v>35</c:v>
                </c:pt>
                <c:pt idx="30">
                  <c:v>36</c:v>
                </c:pt>
                <c:pt idx="31">
                  <c:v>36</c:v>
                </c:pt>
                <c:pt idx="32">
                  <c:v>37</c:v>
                </c:pt>
                <c:pt idx="33">
                  <c:v>37</c:v>
                </c:pt>
                <c:pt idx="34">
                  <c:v>37</c:v>
                </c:pt>
                <c:pt idx="35">
                  <c:v>37</c:v>
                </c:pt>
                <c:pt idx="36">
                  <c:v>39</c:v>
                </c:pt>
                <c:pt idx="37">
                  <c:v>41</c:v>
                </c:pt>
                <c:pt idx="38">
                  <c:v>41</c:v>
                </c:pt>
                <c:pt idx="39">
                  <c:v>41</c:v>
                </c:pt>
                <c:pt idx="40">
                  <c:v>41</c:v>
                </c:pt>
                <c:pt idx="41">
                  <c:v>41</c:v>
                </c:pt>
                <c:pt idx="42">
                  <c:v>41</c:v>
                </c:pt>
                <c:pt idx="43">
                  <c:v>41</c:v>
                </c:pt>
              </c:numCache>
            </c:numRef>
          </c:xVal>
          <c:yVal>
            <c:numRef>
              <c:f>'2020 Sleeping Bags, Quilts'!$G$2:$G$45</c:f>
              <c:numCache>
                <c:formatCode>General</c:formatCode>
                <c:ptCount val="44"/>
                <c:pt idx="0">
                  <c:v>39</c:v>
                </c:pt>
                <c:pt idx="1">
                  <c:v>35</c:v>
                </c:pt>
                <c:pt idx="2">
                  <c:v>41</c:v>
                </c:pt>
                <c:pt idx="3">
                  <c:v>43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38</c:v>
                </c:pt>
                <c:pt idx="8">
                  <c:v>41</c:v>
                </c:pt>
                <c:pt idx="9">
                  <c:v>44</c:v>
                </c:pt>
                <c:pt idx="10">
                  <c:v>27</c:v>
                </c:pt>
                <c:pt idx="11">
                  <c:v>28</c:v>
                </c:pt>
                <c:pt idx="12">
                  <c:v>28</c:v>
                </c:pt>
                <c:pt idx="13">
                  <c:v>31</c:v>
                </c:pt>
                <c:pt idx="14">
                  <c:v>39</c:v>
                </c:pt>
                <c:pt idx="15">
                  <c:v>40</c:v>
                </c:pt>
                <c:pt idx="16">
                  <c:v>23</c:v>
                </c:pt>
                <c:pt idx="17">
                  <c:v>19</c:v>
                </c:pt>
                <c:pt idx="18">
                  <c:v>28</c:v>
                </c:pt>
                <c:pt idx="19">
                  <c:v>35</c:v>
                </c:pt>
                <c:pt idx="20">
                  <c:v>34</c:v>
                </c:pt>
                <c:pt idx="21">
                  <c:v>35</c:v>
                </c:pt>
                <c:pt idx="22">
                  <c:v>19</c:v>
                </c:pt>
                <c:pt idx="23">
                  <c:v>20</c:v>
                </c:pt>
                <c:pt idx="24">
                  <c:v>25</c:v>
                </c:pt>
                <c:pt idx="25">
                  <c:v>26</c:v>
                </c:pt>
                <c:pt idx="26">
                  <c:v>32</c:v>
                </c:pt>
                <c:pt idx="27">
                  <c:v>35</c:v>
                </c:pt>
                <c:pt idx="28">
                  <c:v>26</c:v>
                </c:pt>
                <c:pt idx="29">
                  <c:v>28</c:v>
                </c:pt>
                <c:pt idx="30">
                  <c:v>23</c:v>
                </c:pt>
                <c:pt idx="31">
                  <c:v>26</c:v>
                </c:pt>
                <c:pt idx="32">
                  <c:v>20</c:v>
                </c:pt>
                <c:pt idx="33">
                  <c:v>22</c:v>
                </c:pt>
                <c:pt idx="34">
                  <c:v>31</c:v>
                </c:pt>
                <c:pt idx="35">
                  <c:v>32</c:v>
                </c:pt>
                <c:pt idx="36">
                  <c:v>29</c:v>
                </c:pt>
                <c:pt idx="37">
                  <c:v>15</c:v>
                </c:pt>
                <c:pt idx="38">
                  <c:v>16</c:v>
                </c:pt>
                <c:pt idx="39">
                  <c:v>18</c:v>
                </c:pt>
                <c:pt idx="40">
                  <c:v>20</c:v>
                </c:pt>
                <c:pt idx="41">
                  <c:v>26</c:v>
                </c:pt>
                <c:pt idx="42">
                  <c:v>30</c:v>
                </c:pt>
                <c:pt idx="43">
                  <c:v>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CA-4B0D-A212-831FEFB52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023176"/>
        <c:axId val="337031304"/>
      </c:scatterChart>
      <c:valAx>
        <c:axId val="33702317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EN Comfort Rating (F)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7031304"/>
        <c:crosses val="autoZero"/>
        <c:crossBetween val="midCat"/>
      </c:valAx>
      <c:valAx>
        <c:axId val="3370313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Weight (oz)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7023176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/>
              <a:t>Rating vs. Price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'2020 Sleeping Bags, Quilts'!$D$1</c:f>
              <c:strCache>
                <c:ptCount val="1"/>
                <c:pt idx="0">
                  <c:v>Price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'2020 Sleeping Bags, Quilts'!$E$2:$E$45</c:f>
              <c:numCache>
                <c:formatCode>General</c:formatCode>
                <c:ptCount val="44"/>
                <c:pt idx="0">
                  <c:v>19</c:v>
                </c:pt>
                <c:pt idx="1">
                  <c:v>21</c:v>
                </c:pt>
                <c:pt idx="2">
                  <c:v>23</c:v>
                </c:pt>
                <c:pt idx="3">
                  <c:v>24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28</c:v>
                </c:pt>
                <c:pt idx="11">
                  <c:v>28</c:v>
                </c:pt>
                <c:pt idx="12">
                  <c:v>28</c:v>
                </c:pt>
                <c:pt idx="13">
                  <c:v>28</c:v>
                </c:pt>
                <c:pt idx="14">
                  <c:v>28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31</c:v>
                </c:pt>
                <c:pt idx="21">
                  <c:v>31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32</c:v>
                </c:pt>
                <c:pt idx="26">
                  <c:v>32</c:v>
                </c:pt>
                <c:pt idx="27">
                  <c:v>32</c:v>
                </c:pt>
                <c:pt idx="28">
                  <c:v>35</c:v>
                </c:pt>
                <c:pt idx="29">
                  <c:v>35</c:v>
                </c:pt>
                <c:pt idx="30">
                  <c:v>36</c:v>
                </c:pt>
                <c:pt idx="31">
                  <c:v>36</c:v>
                </c:pt>
                <c:pt idx="32">
                  <c:v>37</c:v>
                </c:pt>
                <c:pt idx="33">
                  <c:v>37</c:v>
                </c:pt>
                <c:pt idx="34">
                  <c:v>37</c:v>
                </c:pt>
                <c:pt idx="35">
                  <c:v>37</c:v>
                </c:pt>
                <c:pt idx="36">
                  <c:v>39</c:v>
                </c:pt>
                <c:pt idx="37">
                  <c:v>41</c:v>
                </c:pt>
                <c:pt idx="38">
                  <c:v>41</c:v>
                </c:pt>
                <c:pt idx="39">
                  <c:v>41</c:v>
                </c:pt>
                <c:pt idx="40">
                  <c:v>41</c:v>
                </c:pt>
                <c:pt idx="41">
                  <c:v>41</c:v>
                </c:pt>
                <c:pt idx="42">
                  <c:v>41</c:v>
                </c:pt>
                <c:pt idx="43">
                  <c:v>41</c:v>
                </c:pt>
              </c:numCache>
            </c:numRef>
          </c:xVal>
          <c:yVal>
            <c:numRef>
              <c:f>'2020 Sleeping Bags, Quilts'!$D$2:$D$45</c:f>
              <c:numCache>
                <c:formatCode>"$"#,##0</c:formatCode>
                <c:ptCount val="44"/>
                <c:pt idx="0">
                  <c:v>179.95</c:v>
                </c:pt>
                <c:pt idx="1">
                  <c:v>319</c:v>
                </c:pt>
                <c:pt idx="2">
                  <c:v>249.95</c:v>
                </c:pt>
                <c:pt idx="3">
                  <c:v>299.95</c:v>
                </c:pt>
                <c:pt idx="4">
                  <c:v>399.95</c:v>
                </c:pt>
                <c:pt idx="5">
                  <c:v>399.95</c:v>
                </c:pt>
                <c:pt idx="6">
                  <c:v>389.95</c:v>
                </c:pt>
                <c:pt idx="7">
                  <c:v>399.95</c:v>
                </c:pt>
                <c:pt idx="8">
                  <c:v>189.95</c:v>
                </c:pt>
                <c:pt idx="9">
                  <c:v>179</c:v>
                </c:pt>
                <c:pt idx="10">
                  <c:v>449.95</c:v>
                </c:pt>
                <c:pt idx="11">
                  <c:v>449.95</c:v>
                </c:pt>
                <c:pt idx="12">
                  <c:v>379</c:v>
                </c:pt>
                <c:pt idx="13">
                  <c:v>299</c:v>
                </c:pt>
                <c:pt idx="14">
                  <c:v>319.95</c:v>
                </c:pt>
                <c:pt idx="15">
                  <c:v>319.95</c:v>
                </c:pt>
                <c:pt idx="16">
                  <c:v>329</c:v>
                </c:pt>
                <c:pt idx="17">
                  <c:v>319</c:v>
                </c:pt>
                <c:pt idx="18">
                  <c:v>269</c:v>
                </c:pt>
                <c:pt idx="19">
                  <c:v>259.95</c:v>
                </c:pt>
                <c:pt idx="20">
                  <c:v>249.95</c:v>
                </c:pt>
                <c:pt idx="21">
                  <c:v>349.95</c:v>
                </c:pt>
                <c:pt idx="22">
                  <c:v>369.95</c:v>
                </c:pt>
                <c:pt idx="23">
                  <c:v>400.95</c:v>
                </c:pt>
                <c:pt idx="24">
                  <c:v>339.95</c:v>
                </c:pt>
                <c:pt idx="25">
                  <c:v>259.95</c:v>
                </c:pt>
                <c:pt idx="26">
                  <c:v>389.95</c:v>
                </c:pt>
                <c:pt idx="27">
                  <c:v>279.95</c:v>
                </c:pt>
                <c:pt idx="28">
                  <c:v>279</c:v>
                </c:pt>
                <c:pt idx="29">
                  <c:v>339.95</c:v>
                </c:pt>
                <c:pt idx="30">
                  <c:v>349.95</c:v>
                </c:pt>
                <c:pt idx="31">
                  <c:v>219.95</c:v>
                </c:pt>
                <c:pt idx="32">
                  <c:v>289.95</c:v>
                </c:pt>
                <c:pt idx="33">
                  <c:v>399.95</c:v>
                </c:pt>
                <c:pt idx="34">
                  <c:v>279.95</c:v>
                </c:pt>
                <c:pt idx="35">
                  <c:v>169</c:v>
                </c:pt>
                <c:pt idx="36">
                  <c:v>349.95</c:v>
                </c:pt>
                <c:pt idx="37">
                  <c:v>319.95</c:v>
                </c:pt>
                <c:pt idx="38">
                  <c:v>359.95</c:v>
                </c:pt>
                <c:pt idx="39">
                  <c:v>359.95</c:v>
                </c:pt>
                <c:pt idx="40">
                  <c:v>219.95</c:v>
                </c:pt>
                <c:pt idx="41">
                  <c:v>339.95</c:v>
                </c:pt>
                <c:pt idx="42">
                  <c:v>239.95</c:v>
                </c:pt>
                <c:pt idx="43">
                  <c:v>259.95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96-476E-9AD8-61598E933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071656"/>
        <c:axId val="337063080"/>
      </c:scatterChart>
      <c:valAx>
        <c:axId val="33707165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EN Comfort Rating (F)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7063080"/>
        <c:crosses val="autoZero"/>
        <c:crossBetween val="midCat"/>
      </c:valAx>
      <c:valAx>
        <c:axId val="3370630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Price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7071656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/>
              <a:t>Price vs. R-Value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'2020 Sleeping Pads'!$E$1</c:f>
              <c:strCache>
                <c:ptCount val="1"/>
                <c:pt idx="0">
                  <c:v>R-Value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 for R-Value</c:name>
            <c:spPr>
              <a:ln w="19050">
                <a:solidFill>
                  <a:srgbClr val="000000"/>
                </a:solidFill>
              </a:ln>
            </c:spPr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'2020 Sleeping Pads'!$C$2:$C$55</c:f>
              <c:numCache>
                <c:formatCode>General</c:formatCode>
                <c:ptCount val="54"/>
                <c:pt idx="0">
                  <c:v>110</c:v>
                </c:pt>
                <c:pt idx="1">
                  <c:v>150</c:v>
                </c:pt>
                <c:pt idx="2">
                  <c:v>160</c:v>
                </c:pt>
                <c:pt idx="3">
                  <c:v>60</c:v>
                </c:pt>
                <c:pt idx="4">
                  <c:v>80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140</c:v>
                </c:pt>
                <c:pt idx="9">
                  <c:v>195</c:v>
                </c:pt>
                <c:pt idx="10">
                  <c:v>100</c:v>
                </c:pt>
                <c:pt idx="11">
                  <c:v>130</c:v>
                </c:pt>
                <c:pt idx="12">
                  <c:v>80</c:v>
                </c:pt>
                <c:pt idx="13">
                  <c:v>180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160</c:v>
                </c:pt>
                <c:pt idx="18">
                  <c:v>160</c:v>
                </c:pt>
                <c:pt idx="19">
                  <c:v>180</c:v>
                </c:pt>
                <c:pt idx="20">
                  <c:v>200</c:v>
                </c:pt>
                <c:pt idx="21">
                  <c:v>185</c:v>
                </c:pt>
                <c:pt idx="22">
                  <c:v>160</c:v>
                </c:pt>
                <c:pt idx="23">
                  <c:v>100</c:v>
                </c:pt>
                <c:pt idx="24">
                  <c:v>130</c:v>
                </c:pt>
                <c:pt idx="25">
                  <c:v>225</c:v>
                </c:pt>
                <c:pt idx="26">
                  <c:v>175</c:v>
                </c:pt>
                <c:pt idx="27">
                  <c:v>18</c:v>
                </c:pt>
                <c:pt idx="28">
                  <c:v>30</c:v>
                </c:pt>
                <c:pt idx="29">
                  <c:v>40</c:v>
                </c:pt>
                <c:pt idx="30">
                  <c:v>20</c:v>
                </c:pt>
                <c:pt idx="31">
                  <c:v>45</c:v>
                </c:pt>
                <c:pt idx="32">
                  <c:v>50</c:v>
                </c:pt>
                <c:pt idx="33">
                  <c:v>30</c:v>
                </c:pt>
                <c:pt idx="34">
                  <c:v>90</c:v>
                </c:pt>
                <c:pt idx="35">
                  <c:v>90</c:v>
                </c:pt>
                <c:pt idx="36">
                  <c:v>55</c:v>
                </c:pt>
                <c:pt idx="37">
                  <c:v>120</c:v>
                </c:pt>
                <c:pt idx="38">
                  <c:v>80</c:v>
                </c:pt>
                <c:pt idx="39">
                  <c:v>100</c:v>
                </c:pt>
                <c:pt idx="40">
                  <c:v>105</c:v>
                </c:pt>
                <c:pt idx="41">
                  <c:v>90</c:v>
                </c:pt>
                <c:pt idx="42">
                  <c:v>120</c:v>
                </c:pt>
                <c:pt idx="43">
                  <c:v>100</c:v>
                </c:pt>
                <c:pt idx="44">
                  <c:v>120</c:v>
                </c:pt>
                <c:pt idx="45">
                  <c:v>120</c:v>
                </c:pt>
                <c:pt idx="46">
                  <c:v>105</c:v>
                </c:pt>
                <c:pt idx="47">
                  <c:v>80</c:v>
                </c:pt>
                <c:pt idx="48">
                  <c:v>140</c:v>
                </c:pt>
                <c:pt idx="49">
                  <c:v>70</c:v>
                </c:pt>
                <c:pt idx="50">
                  <c:v>80</c:v>
                </c:pt>
                <c:pt idx="51">
                  <c:v>70</c:v>
                </c:pt>
                <c:pt idx="52">
                  <c:v>140</c:v>
                </c:pt>
                <c:pt idx="53">
                  <c:v>70</c:v>
                </c:pt>
              </c:numCache>
            </c:numRef>
          </c:xVal>
          <c:yVal>
            <c:numRef>
              <c:f>'2020 Sleeping Pads'!$E$2:$E$55</c:f>
              <c:numCache>
                <c:formatCode>General</c:formatCode>
                <c:ptCount val="54"/>
                <c:pt idx="0">
                  <c:v>0.7</c:v>
                </c:pt>
                <c:pt idx="1">
                  <c:v>1</c:v>
                </c:pt>
                <c:pt idx="2">
                  <c:v>1.2</c:v>
                </c:pt>
                <c:pt idx="3">
                  <c:v>1.4</c:v>
                </c:pt>
                <c:pt idx="4">
                  <c:v>1.5</c:v>
                </c:pt>
                <c:pt idx="5">
                  <c:v>1.5</c:v>
                </c:pt>
                <c:pt idx="6">
                  <c:v>1.6</c:v>
                </c:pt>
                <c:pt idx="7">
                  <c:v>1.6</c:v>
                </c:pt>
                <c:pt idx="8">
                  <c:v>1.8</c:v>
                </c:pt>
                <c:pt idx="9">
                  <c:v>2.2999999999999998</c:v>
                </c:pt>
                <c:pt idx="10">
                  <c:v>2.6</c:v>
                </c:pt>
                <c:pt idx="11">
                  <c:v>2.6</c:v>
                </c:pt>
                <c:pt idx="12">
                  <c:v>2.9</c:v>
                </c:pt>
                <c:pt idx="13">
                  <c:v>3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3.3</c:v>
                </c:pt>
                <c:pt idx="18">
                  <c:v>3.5</c:v>
                </c:pt>
                <c:pt idx="19">
                  <c:v>3.5</c:v>
                </c:pt>
                <c:pt idx="20">
                  <c:v>3.5</c:v>
                </c:pt>
                <c:pt idx="21">
                  <c:v>4.2</c:v>
                </c:pt>
                <c:pt idx="22">
                  <c:v>4.3</c:v>
                </c:pt>
                <c:pt idx="23">
                  <c:v>4.5</c:v>
                </c:pt>
                <c:pt idx="24">
                  <c:v>4.7</c:v>
                </c:pt>
                <c:pt idx="25">
                  <c:v>4.8</c:v>
                </c:pt>
                <c:pt idx="26">
                  <c:v>5.4</c:v>
                </c:pt>
                <c:pt idx="27">
                  <c:v>0.45</c:v>
                </c:pt>
                <c:pt idx="28">
                  <c:v>0.9</c:v>
                </c:pt>
                <c:pt idx="29">
                  <c:v>1.5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2.1</c:v>
                </c:pt>
                <c:pt idx="34">
                  <c:v>2.6</c:v>
                </c:pt>
                <c:pt idx="35">
                  <c:v>2.9</c:v>
                </c:pt>
                <c:pt idx="36">
                  <c:v>3.1</c:v>
                </c:pt>
                <c:pt idx="37">
                  <c:v>3.1</c:v>
                </c:pt>
                <c:pt idx="38">
                  <c:v>3.2</c:v>
                </c:pt>
                <c:pt idx="39">
                  <c:v>3.2</c:v>
                </c:pt>
                <c:pt idx="40">
                  <c:v>3.2</c:v>
                </c:pt>
                <c:pt idx="41">
                  <c:v>3.3</c:v>
                </c:pt>
                <c:pt idx="42">
                  <c:v>3.3</c:v>
                </c:pt>
                <c:pt idx="43">
                  <c:v>3.7</c:v>
                </c:pt>
                <c:pt idx="44">
                  <c:v>3.8</c:v>
                </c:pt>
                <c:pt idx="45">
                  <c:v>3.8</c:v>
                </c:pt>
                <c:pt idx="46">
                  <c:v>3.9</c:v>
                </c:pt>
                <c:pt idx="47">
                  <c:v>4</c:v>
                </c:pt>
                <c:pt idx="48">
                  <c:v>4.0999999999999996</c:v>
                </c:pt>
                <c:pt idx="49">
                  <c:v>4.2</c:v>
                </c:pt>
                <c:pt idx="50">
                  <c:v>4.5</c:v>
                </c:pt>
                <c:pt idx="51">
                  <c:v>5</c:v>
                </c:pt>
                <c:pt idx="52">
                  <c:v>5.0999999999999996</c:v>
                </c:pt>
                <c:pt idx="53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A2-4EC6-BFB1-39E81AA8D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131496"/>
        <c:axId val="337141512"/>
      </c:scatterChart>
      <c:valAx>
        <c:axId val="33713149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Price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7141512"/>
        <c:crosses val="autoZero"/>
        <c:crossBetween val="midCat"/>
      </c:valAx>
      <c:valAx>
        <c:axId val="3371415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R-Value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7131496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/>
              <a:t>Price vs. Weight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'2020 Sleeping Pads'!$D$1</c:f>
              <c:strCache>
                <c:ptCount val="1"/>
                <c:pt idx="0">
                  <c:v>Weight (oz)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 for Weight (oz)</c:name>
            <c:spPr>
              <a:ln w="19050">
                <a:solidFill>
                  <a:srgbClr val="000000"/>
                </a:solidFill>
              </a:ln>
            </c:spPr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'2020 Sleeping Pads'!$C$2:$C$55</c:f>
              <c:numCache>
                <c:formatCode>General</c:formatCode>
                <c:ptCount val="54"/>
                <c:pt idx="0">
                  <c:v>110</c:v>
                </c:pt>
                <c:pt idx="1">
                  <c:v>150</c:v>
                </c:pt>
                <c:pt idx="2">
                  <c:v>160</c:v>
                </c:pt>
                <c:pt idx="3">
                  <c:v>60</c:v>
                </c:pt>
                <c:pt idx="4">
                  <c:v>80</c:v>
                </c:pt>
                <c:pt idx="5">
                  <c:v>110</c:v>
                </c:pt>
                <c:pt idx="6">
                  <c:v>130</c:v>
                </c:pt>
                <c:pt idx="7">
                  <c:v>150</c:v>
                </c:pt>
                <c:pt idx="8">
                  <c:v>140</c:v>
                </c:pt>
                <c:pt idx="9">
                  <c:v>195</c:v>
                </c:pt>
                <c:pt idx="10">
                  <c:v>100</c:v>
                </c:pt>
                <c:pt idx="11">
                  <c:v>130</c:v>
                </c:pt>
                <c:pt idx="12">
                  <c:v>80</c:v>
                </c:pt>
                <c:pt idx="13">
                  <c:v>180</c:v>
                </c:pt>
                <c:pt idx="14">
                  <c:v>100</c:v>
                </c:pt>
                <c:pt idx="15">
                  <c:v>150</c:v>
                </c:pt>
                <c:pt idx="16">
                  <c:v>200</c:v>
                </c:pt>
                <c:pt idx="17">
                  <c:v>160</c:v>
                </c:pt>
                <c:pt idx="18">
                  <c:v>160</c:v>
                </c:pt>
                <c:pt idx="19">
                  <c:v>180</c:v>
                </c:pt>
                <c:pt idx="20">
                  <c:v>200</c:v>
                </c:pt>
                <c:pt idx="21">
                  <c:v>185</c:v>
                </c:pt>
                <c:pt idx="22">
                  <c:v>160</c:v>
                </c:pt>
                <c:pt idx="23">
                  <c:v>100</c:v>
                </c:pt>
                <c:pt idx="24">
                  <c:v>130</c:v>
                </c:pt>
                <c:pt idx="25">
                  <c:v>225</c:v>
                </c:pt>
                <c:pt idx="26">
                  <c:v>175</c:v>
                </c:pt>
                <c:pt idx="27">
                  <c:v>18</c:v>
                </c:pt>
                <c:pt idx="28">
                  <c:v>30</c:v>
                </c:pt>
                <c:pt idx="29">
                  <c:v>40</c:v>
                </c:pt>
                <c:pt idx="30">
                  <c:v>20</c:v>
                </c:pt>
                <c:pt idx="31">
                  <c:v>45</c:v>
                </c:pt>
                <c:pt idx="32">
                  <c:v>50</c:v>
                </c:pt>
                <c:pt idx="33">
                  <c:v>30</c:v>
                </c:pt>
                <c:pt idx="34">
                  <c:v>90</c:v>
                </c:pt>
                <c:pt idx="35">
                  <c:v>90</c:v>
                </c:pt>
                <c:pt idx="36">
                  <c:v>55</c:v>
                </c:pt>
                <c:pt idx="37">
                  <c:v>120</c:v>
                </c:pt>
                <c:pt idx="38">
                  <c:v>80</c:v>
                </c:pt>
                <c:pt idx="39">
                  <c:v>100</c:v>
                </c:pt>
                <c:pt idx="40">
                  <c:v>105</c:v>
                </c:pt>
                <c:pt idx="41">
                  <c:v>90</c:v>
                </c:pt>
                <c:pt idx="42">
                  <c:v>120</c:v>
                </c:pt>
                <c:pt idx="43">
                  <c:v>100</c:v>
                </c:pt>
                <c:pt idx="44">
                  <c:v>120</c:v>
                </c:pt>
                <c:pt idx="45">
                  <c:v>120</c:v>
                </c:pt>
                <c:pt idx="46">
                  <c:v>105</c:v>
                </c:pt>
                <c:pt idx="47">
                  <c:v>80</c:v>
                </c:pt>
                <c:pt idx="48">
                  <c:v>140</c:v>
                </c:pt>
                <c:pt idx="49">
                  <c:v>70</c:v>
                </c:pt>
                <c:pt idx="50">
                  <c:v>80</c:v>
                </c:pt>
                <c:pt idx="51">
                  <c:v>70</c:v>
                </c:pt>
                <c:pt idx="52">
                  <c:v>140</c:v>
                </c:pt>
                <c:pt idx="53">
                  <c:v>70</c:v>
                </c:pt>
              </c:numCache>
            </c:numRef>
          </c:xVal>
          <c:yVal>
            <c:numRef>
              <c:f>'2020 Sleeping Pads'!$D$2:$D$55</c:f>
              <c:numCache>
                <c:formatCode>General</c:formatCode>
                <c:ptCount val="54"/>
                <c:pt idx="0">
                  <c:v>13.9</c:v>
                </c:pt>
                <c:pt idx="1">
                  <c:v>18.100000000000001</c:v>
                </c:pt>
                <c:pt idx="2">
                  <c:v>13.8</c:v>
                </c:pt>
                <c:pt idx="3">
                  <c:v>20</c:v>
                </c:pt>
                <c:pt idx="4">
                  <c:v>19</c:v>
                </c:pt>
                <c:pt idx="5">
                  <c:v>14</c:v>
                </c:pt>
                <c:pt idx="6">
                  <c:v>12</c:v>
                </c:pt>
                <c:pt idx="7">
                  <c:v>17</c:v>
                </c:pt>
                <c:pt idx="8">
                  <c:v>26</c:v>
                </c:pt>
                <c:pt idx="9">
                  <c:v>8.8000000000000007</c:v>
                </c:pt>
                <c:pt idx="10">
                  <c:v>24</c:v>
                </c:pt>
                <c:pt idx="11">
                  <c:v>18</c:v>
                </c:pt>
                <c:pt idx="12">
                  <c:v>21</c:v>
                </c:pt>
                <c:pt idx="13">
                  <c:v>10.6</c:v>
                </c:pt>
                <c:pt idx="14">
                  <c:v>16</c:v>
                </c:pt>
                <c:pt idx="15">
                  <c:v>16</c:v>
                </c:pt>
                <c:pt idx="16">
                  <c:v>17.3</c:v>
                </c:pt>
                <c:pt idx="17">
                  <c:v>32</c:v>
                </c:pt>
                <c:pt idx="18">
                  <c:v>14</c:v>
                </c:pt>
                <c:pt idx="19">
                  <c:v>20</c:v>
                </c:pt>
                <c:pt idx="20">
                  <c:v>17.5</c:v>
                </c:pt>
                <c:pt idx="21">
                  <c:v>12</c:v>
                </c:pt>
                <c:pt idx="22">
                  <c:v>24</c:v>
                </c:pt>
                <c:pt idx="23">
                  <c:v>21</c:v>
                </c:pt>
                <c:pt idx="24">
                  <c:v>20</c:v>
                </c:pt>
                <c:pt idx="25">
                  <c:v>17</c:v>
                </c:pt>
                <c:pt idx="26">
                  <c:v>12</c:v>
                </c:pt>
                <c:pt idx="27">
                  <c:v>2.5</c:v>
                </c:pt>
                <c:pt idx="28">
                  <c:v>9</c:v>
                </c:pt>
                <c:pt idx="29">
                  <c:v>12</c:v>
                </c:pt>
                <c:pt idx="30">
                  <c:v>14</c:v>
                </c:pt>
                <c:pt idx="31">
                  <c:v>14</c:v>
                </c:pt>
                <c:pt idx="32">
                  <c:v>14.5</c:v>
                </c:pt>
                <c:pt idx="33">
                  <c:v>14</c:v>
                </c:pt>
                <c:pt idx="34">
                  <c:v>19</c:v>
                </c:pt>
                <c:pt idx="35">
                  <c:v>19</c:v>
                </c:pt>
                <c:pt idx="36">
                  <c:v>22</c:v>
                </c:pt>
                <c:pt idx="37">
                  <c:v>21</c:v>
                </c:pt>
                <c:pt idx="38">
                  <c:v>26</c:v>
                </c:pt>
                <c:pt idx="39">
                  <c:v>25</c:v>
                </c:pt>
                <c:pt idx="40">
                  <c:v>23</c:v>
                </c:pt>
                <c:pt idx="41">
                  <c:v>24</c:v>
                </c:pt>
                <c:pt idx="42">
                  <c:v>23</c:v>
                </c:pt>
                <c:pt idx="43">
                  <c:v>25</c:v>
                </c:pt>
                <c:pt idx="44">
                  <c:v>19.600000000000001</c:v>
                </c:pt>
                <c:pt idx="45">
                  <c:v>22</c:v>
                </c:pt>
                <c:pt idx="46">
                  <c:v>22</c:v>
                </c:pt>
                <c:pt idx="47">
                  <c:v>27</c:v>
                </c:pt>
                <c:pt idx="48">
                  <c:v>34</c:v>
                </c:pt>
                <c:pt idx="49">
                  <c:v>30</c:v>
                </c:pt>
                <c:pt idx="50">
                  <c:v>25</c:v>
                </c:pt>
                <c:pt idx="51">
                  <c:v>34</c:v>
                </c:pt>
                <c:pt idx="52">
                  <c:v>33.5</c:v>
                </c:pt>
                <c:pt idx="53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E0-426C-B1B6-520F6E35C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85640"/>
        <c:axId val="173593352"/>
      </c:scatterChart>
      <c:valAx>
        <c:axId val="17358564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Price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593352"/>
        <c:crosses val="autoZero"/>
        <c:crossBetween val="midCat"/>
      </c:valAx>
      <c:valAx>
        <c:axId val="1735933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Weight (oz)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585640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/>
              <a:t>R-Value vs. Weight (oz)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'2020 Sleeping Pads'!$E$1</c:f>
              <c:strCache>
                <c:ptCount val="1"/>
                <c:pt idx="0">
                  <c:v>R-Value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 for R-Value</c:name>
            <c:spPr>
              <a:ln w="19050">
                <a:solidFill>
                  <a:srgbClr val="000000"/>
                </a:solidFill>
              </a:ln>
            </c:spPr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'2020 Sleeping Pads'!$D$2:$D$55</c:f>
              <c:numCache>
                <c:formatCode>General</c:formatCode>
                <c:ptCount val="54"/>
                <c:pt idx="0">
                  <c:v>13.9</c:v>
                </c:pt>
                <c:pt idx="1">
                  <c:v>18.100000000000001</c:v>
                </c:pt>
                <c:pt idx="2">
                  <c:v>13.8</c:v>
                </c:pt>
                <c:pt idx="3">
                  <c:v>20</c:v>
                </c:pt>
                <c:pt idx="4">
                  <c:v>19</c:v>
                </c:pt>
                <c:pt idx="5">
                  <c:v>14</c:v>
                </c:pt>
                <c:pt idx="6">
                  <c:v>12</c:v>
                </c:pt>
                <c:pt idx="7">
                  <c:v>17</c:v>
                </c:pt>
                <c:pt idx="8">
                  <c:v>26</c:v>
                </c:pt>
                <c:pt idx="9">
                  <c:v>8.8000000000000007</c:v>
                </c:pt>
                <c:pt idx="10">
                  <c:v>24</c:v>
                </c:pt>
                <c:pt idx="11">
                  <c:v>18</c:v>
                </c:pt>
                <c:pt idx="12">
                  <c:v>21</c:v>
                </c:pt>
                <c:pt idx="13">
                  <c:v>10.6</c:v>
                </c:pt>
                <c:pt idx="14">
                  <c:v>16</c:v>
                </c:pt>
                <c:pt idx="15">
                  <c:v>16</c:v>
                </c:pt>
                <c:pt idx="16">
                  <c:v>17.3</c:v>
                </c:pt>
                <c:pt idx="17">
                  <c:v>32</c:v>
                </c:pt>
                <c:pt idx="18">
                  <c:v>14</c:v>
                </c:pt>
                <c:pt idx="19">
                  <c:v>20</c:v>
                </c:pt>
                <c:pt idx="20">
                  <c:v>17.5</c:v>
                </c:pt>
                <c:pt idx="21">
                  <c:v>12</c:v>
                </c:pt>
                <c:pt idx="22">
                  <c:v>24</c:v>
                </c:pt>
                <c:pt idx="23">
                  <c:v>21</c:v>
                </c:pt>
                <c:pt idx="24">
                  <c:v>20</c:v>
                </c:pt>
                <c:pt idx="25">
                  <c:v>17</c:v>
                </c:pt>
                <c:pt idx="26">
                  <c:v>12</c:v>
                </c:pt>
                <c:pt idx="27">
                  <c:v>2.5</c:v>
                </c:pt>
                <c:pt idx="28">
                  <c:v>9</c:v>
                </c:pt>
                <c:pt idx="29">
                  <c:v>12</c:v>
                </c:pt>
                <c:pt idx="30">
                  <c:v>14</c:v>
                </c:pt>
                <c:pt idx="31">
                  <c:v>14</c:v>
                </c:pt>
                <c:pt idx="32">
                  <c:v>14.5</c:v>
                </c:pt>
                <c:pt idx="33">
                  <c:v>14</c:v>
                </c:pt>
                <c:pt idx="34">
                  <c:v>19</c:v>
                </c:pt>
                <c:pt idx="35">
                  <c:v>19</c:v>
                </c:pt>
                <c:pt idx="36">
                  <c:v>22</c:v>
                </c:pt>
                <c:pt idx="37">
                  <c:v>21</c:v>
                </c:pt>
                <c:pt idx="38">
                  <c:v>26</c:v>
                </c:pt>
                <c:pt idx="39">
                  <c:v>25</c:v>
                </c:pt>
                <c:pt idx="40">
                  <c:v>23</c:v>
                </c:pt>
                <c:pt idx="41">
                  <c:v>24</c:v>
                </c:pt>
                <c:pt idx="42">
                  <c:v>23</c:v>
                </c:pt>
                <c:pt idx="43">
                  <c:v>25</c:v>
                </c:pt>
                <c:pt idx="44">
                  <c:v>19.600000000000001</c:v>
                </c:pt>
                <c:pt idx="45">
                  <c:v>22</c:v>
                </c:pt>
                <c:pt idx="46">
                  <c:v>22</c:v>
                </c:pt>
                <c:pt idx="47">
                  <c:v>27</c:v>
                </c:pt>
                <c:pt idx="48">
                  <c:v>34</c:v>
                </c:pt>
                <c:pt idx="49">
                  <c:v>30</c:v>
                </c:pt>
                <c:pt idx="50">
                  <c:v>25</c:v>
                </c:pt>
                <c:pt idx="51">
                  <c:v>34</c:v>
                </c:pt>
                <c:pt idx="52">
                  <c:v>33.5</c:v>
                </c:pt>
                <c:pt idx="53">
                  <c:v>40</c:v>
                </c:pt>
              </c:numCache>
            </c:numRef>
          </c:xVal>
          <c:yVal>
            <c:numRef>
              <c:f>'2020 Sleeping Pads'!$E$2:$E$55</c:f>
              <c:numCache>
                <c:formatCode>General</c:formatCode>
                <c:ptCount val="54"/>
                <c:pt idx="0">
                  <c:v>0.7</c:v>
                </c:pt>
                <c:pt idx="1">
                  <c:v>1</c:v>
                </c:pt>
                <c:pt idx="2">
                  <c:v>1.2</c:v>
                </c:pt>
                <c:pt idx="3">
                  <c:v>1.4</c:v>
                </c:pt>
                <c:pt idx="4">
                  <c:v>1.5</c:v>
                </c:pt>
                <c:pt idx="5">
                  <c:v>1.5</c:v>
                </c:pt>
                <c:pt idx="6">
                  <c:v>1.6</c:v>
                </c:pt>
                <c:pt idx="7">
                  <c:v>1.6</c:v>
                </c:pt>
                <c:pt idx="8">
                  <c:v>1.8</c:v>
                </c:pt>
                <c:pt idx="9">
                  <c:v>2.2999999999999998</c:v>
                </c:pt>
                <c:pt idx="10">
                  <c:v>2.6</c:v>
                </c:pt>
                <c:pt idx="11">
                  <c:v>2.6</c:v>
                </c:pt>
                <c:pt idx="12">
                  <c:v>2.9</c:v>
                </c:pt>
                <c:pt idx="13">
                  <c:v>3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3.3</c:v>
                </c:pt>
                <c:pt idx="18">
                  <c:v>3.5</c:v>
                </c:pt>
                <c:pt idx="19">
                  <c:v>3.5</c:v>
                </c:pt>
                <c:pt idx="20">
                  <c:v>3.5</c:v>
                </c:pt>
                <c:pt idx="21">
                  <c:v>4.2</c:v>
                </c:pt>
                <c:pt idx="22">
                  <c:v>4.3</c:v>
                </c:pt>
                <c:pt idx="23">
                  <c:v>4.5</c:v>
                </c:pt>
                <c:pt idx="24">
                  <c:v>4.7</c:v>
                </c:pt>
                <c:pt idx="25">
                  <c:v>4.8</c:v>
                </c:pt>
                <c:pt idx="26">
                  <c:v>5.4</c:v>
                </c:pt>
                <c:pt idx="27">
                  <c:v>0.45</c:v>
                </c:pt>
                <c:pt idx="28">
                  <c:v>0.9</c:v>
                </c:pt>
                <c:pt idx="29">
                  <c:v>1.5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2.1</c:v>
                </c:pt>
                <c:pt idx="34">
                  <c:v>2.6</c:v>
                </c:pt>
                <c:pt idx="35">
                  <c:v>2.9</c:v>
                </c:pt>
                <c:pt idx="36">
                  <c:v>3.1</c:v>
                </c:pt>
                <c:pt idx="37">
                  <c:v>3.1</c:v>
                </c:pt>
                <c:pt idx="38">
                  <c:v>3.2</c:v>
                </c:pt>
                <c:pt idx="39">
                  <c:v>3.2</c:v>
                </c:pt>
                <c:pt idx="40">
                  <c:v>3.2</c:v>
                </c:pt>
                <c:pt idx="41">
                  <c:v>3.3</c:v>
                </c:pt>
                <c:pt idx="42">
                  <c:v>3.3</c:v>
                </c:pt>
                <c:pt idx="43">
                  <c:v>3.7</c:v>
                </c:pt>
                <c:pt idx="44">
                  <c:v>3.8</c:v>
                </c:pt>
                <c:pt idx="45">
                  <c:v>3.8</c:v>
                </c:pt>
                <c:pt idx="46">
                  <c:v>3.9</c:v>
                </c:pt>
                <c:pt idx="47">
                  <c:v>4</c:v>
                </c:pt>
                <c:pt idx="48">
                  <c:v>4.0999999999999996</c:v>
                </c:pt>
                <c:pt idx="49">
                  <c:v>4.2</c:v>
                </c:pt>
                <c:pt idx="50">
                  <c:v>4.5</c:v>
                </c:pt>
                <c:pt idx="51">
                  <c:v>5</c:v>
                </c:pt>
                <c:pt idx="52">
                  <c:v>5.0999999999999996</c:v>
                </c:pt>
                <c:pt idx="53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46-4DDD-906B-1B4717C3B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427016"/>
        <c:axId val="173438376"/>
      </c:scatterChart>
      <c:valAx>
        <c:axId val="17342701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Weight (oz)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438376"/>
        <c:crosses val="autoZero"/>
        <c:crossBetween val="midCat"/>
      </c:valAx>
      <c:valAx>
        <c:axId val="1734383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/>
                  <a:t>R-Value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427016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54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54861" cy="5820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682625</xdr:colOff>
      <xdr:row>2</xdr:row>
      <xdr:rowOff>161925</xdr:rowOff>
    </xdr:from>
    <xdr:ext cx="14220825" cy="8791575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76200</xdr:colOff>
      <xdr:row>1</xdr:row>
      <xdr:rowOff>95250</xdr:rowOff>
    </xdr:from>
    <xdr:ext cx="12344400" cy="76390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76200</xdr:colOff>
      <xdr:row>40</xdr:row>
      <xdr:rowOff>76200</xdr:rowOff>
    </xdr:from>
    <xdr:ext cx="12344400" cy="7639050"/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942975</xdr:colOff>
      <xdr:row>0</xdr:row>
      <xdr:rowOff>57150</xdr:rowOff>
    </xdr:from>
    <xdr:ext cx="10553700" cy="6524625"/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942975</xdr:colOff>
      <xdr:row>34</xdr:row>
      <xdr:rowOff>9525</xdr:rowOff>
    </xdr:from>
    <xdr:ext cx="10553700" cy="6524625"/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7</xdr:col>
      <xdr:colOff>942975</xdr:colOff>
      <xdr:row>68</xdr:row>
      <xdr:rowOff>9525</xdr:rowOff>
    </xdr:from>
    <xdr:ext cx="10553700" cy="6524625"/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nna/Library/Containers/com.apple.mail/Data/Library/Mail%20Downloads/29449C23-4468-47A9-B5B6-753812133FBF/B3_Course_Backpack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k Chart"/>
      <sheetName val="B3 Course-Recommend Packs(M-U)"/>
      <sheetName val="B3 Course-Rec Packs(M-U) Chart"/>
      <sheetName val="B3 Course-Packs(M-U)cond format"/>
      <sheetName val="B3 Course-Packs(M-U) Full List"/>
      <sheetName val="Sheet3"/>
    </sheetNames>
    <sheetDataSet>
      <sheetData sheetId="0" refreshError="1"/>
      <sheetData sheetId="1"/>
      <sheetData sheetId="2">
        <row r="3">
          <cell r="G3">
            <v>499</v>
          </cell>
          <cell r="I3">
            <v>5.0062499999999996</v>
          </cell>
        </row>
        <row r="5">
          <cell r="G5">
            <v>200</v>
          </cell>
          <cell r="I5">
            <v>3.875</v>
          </cell>
        </row>
        <row r="7">
          <cell r="G7">
            <v>225</v>
          </cell>
          <cell r="I7">
            <v>1.90625</v>
          </cell>
        </row>
        <row r="8">
          <cell r="G8">
            <v>270</v>
          </cell>
          <cell r="I8">
            <v>2.34375</v>
          </cell>
        </row>
        <row r="10">
          <cell r="G10">
            <v>199.95</v>
          </cell>
          <cell r="I10">
            <v>2.2937500000000002</v>
          </cell>
        </row>
        <row r="11">
          <cell r="G11">
            <v>92.73</v>
          </cell>
          <cell r="I11">
            <v>2.2000000000000002</v>
          </cell>
        </row>
        <row r="13">
          <cell r="G13">
            <v>345</v>
          </cell>
          <cell r="I13">
            <v>2.1812499999999999</v>
          </cell>
        </row>
        <row r="14">
          <cell r="G14">
            <v>365</v>
          </cell>
          <cell r="I14">
            <v>2.1812499999999999</v>
          </cell>
        </row>
        <row r="15">
          <cell r="G15">
            <v>345</v>
          </cell>
          <cell r="I15">
            <v>2.1687500000000002</v>
          </cell>
        </row>
        <row r="16">
          <cell r="G16">
            <v>365</v>
          </cell>
          <cell r="I16">
            <v>2.1687500000000002</v>
          </cell>
        </row>
        <row r="18">
          <cell r="G18">
            <v>179.95</v>
          </cell>
          <cell r="I18">
            <v>5.3125</v>
          </cell>
        </row>
        <row r="20">
          <cell r="G20">
            <v>290</v>
          </cell>
          <cell r="I20">
            <v>5.2</v>
          </cell>
        </row>
        <row r="21">
          <cell r="G21">
            <v>220</v>
          </cell>
          <cell r="I21">
            <v>2.6875</v>
          </cell>
        </row>
        <row r="22">
          <cell r="G22">
            <v>270</v>
          </cell>
          <cell r="I22">
            <v>1.95</v>
          </cell>
        </row>
        <row r="24">
          <cell r="G24">
            <v>199</v>
          </cell>
          <cell r="I24">
            <v>2.625</v>
          </cell>
        </row>
        <row r="26">
          <cell r="G26">
            <v>129.72999999999999</v>
          </cell>
          <cell r="I26">
            <v>2.5750000000000002</v>
          </cell>
        </row>
        <row r="27">
          <cell r="G27">
            <v>129.72999999999999</v>
          </cell>
          <cell r="I27">
            <v>2.5750000000000002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://gossamergear.com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klymit.com/" TargetMode="External"/><Relationship Id="rId1" Type="http://schemas.openxmlformats.org/officeDocument/2006/relationships/hyperlink" Target="https://www.lightheartgear.com/" TargetMode="External"/><Relationship Id="rId6" Type="http://schemas.openxmlformats.org/officeDocument/2006/relationships/hyperlink" Target="https://www.lightheartgear.com/" TargetMode="External"/><Relationship Id="rId5" Type="http://schemas.openxmlformats.org/officeDocument/2006/relationships/hyperlink" Target="http://www.lightheartgear.com/" TargetMode="External"/><Relationship Id="rId4" Type="http://schemas.openxmlformats.org/officeDocument/2006/relationships/hyperlink" Target="http://www.ula-equipment.com/" TargetMode="External"/><Relationship Id="rId9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7"/>
  <sheetViews>
    <sheetView tabSelected="1" workbookViewId="0">
      <selection activeCell="B104" sqref="B104"/>
    </sheetView>
  </sheetViews>
  <sheetFormatPr defaultColWidth="8.85546875" defaultRowHeight="15"/>
  <cols>
    <col min="1" max="1" width="4.42578125" customWidth="1"/>
    <col min="2" max="2" width="15.7109375" customWidth="1"/>
    <col min="3" max="3" width="20.28515625" customWidth="1"/>
    <col min="4" max="4" width="9.7109375" customWidth="1"/>
    <col min="6" max="6" width="44.85546875" customWidth="1"/>
    <col min="7" max="7" width="23.7109375" customWidth="1"/>
  </cols>
  <sheetData>
    <row r="1" spans="2:7" ht="18.75">
      <c r="B1" s="2" t="s">
        <v>867</v>
      </c>
    </row>
    <row r="3" spans="2:7">
      <c r="B3" t="s">
        <v>11</v>
      </c>
    </row>
    <row r="4" spans="2:7">
      <c r="B4" s="51" t="s">
        <v>1</v>
      </c>
    </row>
    <row r="5" spans="2:7">
      <c r="B5" s="159" t="s">
        <v>2</v>
      </c>
    </row>
    <row r="6" spans="2:7">
      <c r="B6" s="159" t="s">
        <v>3</v>
      </c>
    </row>
    <row r="7" spans="2:7">
      <c r="B7" s="51" t="s">
        <v>12</v>
      </c>
    </row>
    <row r="8" spans="2:7">
      <c r="B8" s="51" t="s">
        <v>10</v>
      </c>
    </row>
    <row r="9" spans="2:7">
      <c r="B9" s="159" t="s">
        <v>13</v>
      </c>
    </row>
    <row r="10" spans="2:7">
      <c r="B10" s="51"/>
    </row>
    <row r="11" spans="2:7" ht="19.5" thickBot="1">
      <c r="B11" s="2" t="s">
        <v>833</v>
      </c>
    </row>
    <row r="12" spans="2:7" s="1" customFormat="1">
      <c r="B12" s="10" t="s">
        <v>957</v>
      </c>
      <c r="C12" s="11" t="s">
        <v>958</v>
      </c>
      <c r="D12" s="11" t="s">
        <v>859</v>
      </c>
      <c r="E12" s="11" t="s">
        <v>810</v>
      </c>
      <c r="F12" s="11" t="s">
        <v>960</v>
      </c>
      <c r="G12" s="12" t="s">
        <v>809</v>
      </c>
    </row>
    <row r="13" spans="2:7" s="1" customFormat="1">
      <c r="B13" s="70" t="s">
        <v>25</v>
      </c>
      <c r="C13" s="71"/>
      <c r="D13" s="71"/>
      <c r="E13" s="71"/>
      <c r="F13" s="71"/>
      <c r="G13" s="72"/>
    </row>
    <row r="14" spans="2:7" s="1" customFormat="1">
      <c r="B14" s="17" t="s">
        <v>768</v>
      </c>
      <c r="C14" s="3" t="s">
        <v>769</v>
      </c>
      <c r="D14" s="77">
        <v>42</v>
      </c>
      <c r="E14" s="4">
        <v>199</v>
      </c>
      <c r="F14" s="23" t="s">
        <v>756</v>
      </c>
      <c r="G14" s="64" t="s">
        <v>692</v>
      </c>
    </row>
    <row r="15" spans="2:7" s="1" customFormat="1" ht="14.1" customHeight="1">
      <c r="B15" s="17" t="s">
        <v>594</v>
      </c>
      <c r="C15" s="3" t="s">
        <v>595</v>
      </c>
      <c r="D15" s="77">
        <v>36.700000000000003</v>
      </c>
      <c r="E15" s="4">
        <v>200</v>
      </c>
      <c r="F15" s="23" t="s">
        <v>600</v>
      </c>
      <c r="G15" s="37" t="s">
        <v>860</v>
      </c>
    </row>
    <row r="16" spans="2:7" s="1" customFormat="1" ht="14.1" customHeight="1">
      <c r="B16" s="74" t="s">
        <v>757</v>
      </c>
      <c r="C16" s="3" t="s">
        <v>758</v>
      </c>
      <c r="D16" s="77">
        <v>43</v>
      </c>
      <c r="E16" s="4">
        <v>220</v>
      </c>
      <c r="F16" s="75" t="s">
        <v>760</v>
      </c>
      <c r="G16" s="76" t="s">
        <v>694</v>
      </c>
    </row>
    <row r="17" spans="2:7" ht="14.1" customHeight="1">
      <c r="B17" s="17" t="s">
        <v>757</v>
      </c>
      <c r="C17" s="3" t="s">
        <v>759</v>
      </c>
      <c r="D17" s="77">
        <v>31.2</v>
      </c>
      <c r="E17" s="4">
        <v>270</v>
      </c>
      <c r="F17" s="23" t="s">
        <v>693</v>
      </c>
      <c r="G17" s="37" t="s">
        <v>860</v>
      </c>
    </row>
    <row r="18" spans="2:7" ht="14.1" customHeight="1">
      <c r="B18" s="17"/>
      <c r="C18" s="3"/>
      <c r="D18" s="77"/>
      <c r="E18" s="4"/>
      <c r="F18" s="23"/>
      <c r="G18" s="37"/>
    </row>
    <row r="19" spans="2:7" ht="14.1" customHeight="1">
      <c r="B19" s="70" t="s">
        <v>26</v>
      </c>
      <c r="C19" s="71"/>
      <c r="D19" s="71"/>
      <c r="E19" s="71"/>
      <c r="F19" s="71"/>
      <c r="G19" s="72"/>
    </row>
    <row r="20" spans="2:7" ht="14.1" customHeight="1">
      <c r="B20" s="17" t="s">
        <v>594</v>
      </c>
      <c r="C20" s="3" t="s">
        <v>596</v>
      </c>
      <c r="D20" s="77">
        <v>38.799999999999997</v>
      </c>
      <c r="E20" s="4">
        <v>93</v>
      </c>
      <c r="F20" s="23" t="s">
        <v>695</v>
      </c>
      <c r="G20" s="37" t="s">
        <v>860</v>
      </c>
    </row>
    <row r="21" spans="2:7" ht="14.1" customHeight="1">
      <c r="B21" s="17" t="s">
        <v>852</v>
      </c>
      <c r="C21" s="3" t="s">
        <v>770</v>
      </c>
      <c r="D21" s="77">
        <v>41.8</v>
      </c>
      <c r="E21" s="4">
        <v>200</v>
      </c>
      <c r="F21" s="23" t="s">
        <v>696</v>
      </c>
      <c r="G21" s="37" t="s">
        <v>838</v>
      </c>
    </row>
    <row r="22" spans="2:7" ht="14.1" customHeight="1">
      <c r="B22" s="63" t="s">
        <v>924</v>
      </c>
      <c r="C22" s="5" t="s">
        <v>593</v>
      </c>
      <c r="D22" s="78">
        <v>37.5</v>
      </c>
      <c r="E22" s="6">
        <v>270</v>
      </c>
      <c r="F22" s="31" t="s">
        <v>599</v>
      </c>
      <c r="G22" s="73" t="s">
        <v>831</v>
      </c>
    </row>
    <row r="23" spans="2:7" ht="14.1" customHeight="1">
      <c r="B23" s="17" t="s">
        <v>597</v>
      </c>
      <c r="C23" s="3" t="s">
        <v>598</v>
      </c>
      <c r="D23" s="77">
        <v>34.9</v>
      </c>
      <c r="E23" s="4">
        <v>365</v>
      </c>
      <c r="F23" s="23" t="s">
        <v>601</v>
      </c>
      <c r="G23" s="37" t="s">
        <v>860</v>
      </c>
    </row>
    <row r="24" spans="2:7" ht="14.1" customHeight="1">
      <c r="B24" s="17"/>
      <c r="C24" s="3"/>
      <c r="D24" s="77"/>
      <c r="E24" s="4"/>
      <c r="F24" s="23"/>
      <c r="G24" s="37"/>
    </row>
    <row r="25" spans="2:7">
      <c r="B25" s="62" t="s">
        <v>771</v>
      </c>
      <c r="C25" s="3"/>
      <c r="D25" s="77"/>
      <c r="E25" s="4"/>
      <c r="F25" s="23"/>
      <c r="G25" s="37"/>
    </row>
    <row r="26" spans="2:7" ht="14.1" customHeight="1">
      <c r="B26" s="17" t="s">
        <v>757</v>
      </c>
      <c r="C26" s="3" t="s">
        <v>773</v>
      </c>
      <c r="D26" s="77">
        <v>55</v>
      </c>
      <c r="E26" s="4">
        <v>165</v>
      </c>
      <c r="F26" s="23" t="s">
        <v>689</v>
      </c>
      <c r="G26" s="37" t="s">
        <v>860</v>
      </c>
    </row>
    <row r="27" spans="2:7">
      <c r="B27" s="17" t="s">
        <v>768</v>
      </c>
      <c r="C27" s="3" t="s">
        <v>772</v>
      </c>
      <c r="D27" s="77">
        <v>43</v>
      </c>
      <c r="E27" s="4">
        <v>199</v>
      </c>
      <c r="F27" s="23" t="s">
        <v>690</v>
      </c>
      <c r="G27" s="37" t="s">
        <v>927</v>
      </c>
    </row>
    <row r="28" spans="2:7" ht="14.1" customHeight="1">
      <c r="B28" s="17" t="s">
        <v>775</v>
      </c>
      <c r="C28" s="3" t="s">
        <v>687</v>
      </c>
      <c r="D28" s="77">
        <v>55.7</v>
      </c>
      <c r="E28" s="4">
        <v>230</v>
      </c>
      <c r="F28" s="23" t="s">
        <v>688</v>
      </c>
      <c r="G28" s="37" t="s">
        <v>860</v>
      </c>
    </row>
    <row r="29" spans="2:7" ht="15.75" thickBot="1">
      <c r="B29" s="19" t="s">
        <v>757</v>
      </c>
      <c r="C29" s="20" t="s">
        <v>774</v>
      </c>
      <c r="D29" s="79">
        <v>31.2</v>
      </c>
      <c r="E29" s="21">
        <v>270</v>
      </c>
      <c r="F29" s="26" t="s">
        <v>691</v>
      </c>
      <c r="G29" s="41" t="s">
        <v>860</v>
      </c>
    </row>
    <row r="31" spans="2:7" ht="18.95" customHeight="1" thickBot="1">
      <c r="B31" s="2" t="s">
        <v>799</v>
      </c>
      <c r="F31" s="28"/>
      <c r="G31" s="28"/>
    </row>
    <row r="32" spans="2:7" s="1" customFormat="1" ht="30" customHeight="1" thickBot="1">
      <c r="B32" s="10" t="s">
        <v>957</v>
      </c>
      <c r="C32" s="11" t="s">
        <v>958</v>
      </c>
      <c r="D32" s="48" t="s">
        <v>839</v>
      </c>
      <c r="E32" s="11" t="s">
        <v>810</v>
      </c>
      <c r="F32" s="29" t="s">
        <v>960</v>
      </c>
      <c r="G32" s="38" t="s">
        <v>809</v>
      </c>
    </row>
    <row r="33" spans="2:7" s="1" customFormat="1" ht="18" customHeight="1" thickBot="1">
      <c r="B33" s="135" t="s">
        <v>996</v>
      </c>
      <c r="C33" s="11"/>
      <c r="D33" s="48"/>
      <c r="E33" s="11"/>
      <c r="F33" s="29"/>
      <c r="G33" s="38"/>
    </row>
    <row r="34" spans="2:7" ht="30">
      <c r="B34" s="32" t="s">
        <v>802</v>
      </c>
      <c r="C34" s="33" t="s">
        <v>920</v>
      </c>
      <c r="D34" s="81">
        <v>59</v>
      </c>
      <c r="E34" s="34">
        <v>140</v>
      </c>
      <c r="F34" s="35" t="s">
        <v>4</v>
      </c>
      <c r="G34" s="39" t="s">
        <v>729</v>
      </c>
    </row>
    <row r="35" spans="2:7" ht="50.1" customHeight="1">
      <c r="B35" s="32" t="s">
        <v>916</v>
      </c>
      <c r="C35" s="33" t="s">
        <v>997</v>
      </c>
      <c r="D35" s="81">
        <v>32</v>
      </c>
      <c r="E35" s="34">
        <v>330</v>
      </c>
      <c r="F35" s="35" t="s">
        <v>998</v>
      </c>
      <c r="G35" s="40" t="s">
        <v>999</v>
      </c>
    </row>
    <row r="36" spans="2:7" ht="14.1" customHeight="1">
      <c r="B36" s="57"/>
      <c r="C36" s="58"/>
      <c r="D36" s="136"/>
      <c r="E36" s="59"/>
      <c r="F36" s="60"/>
      <c r="G36" s="61"/>
    </row>
    <row r="37" spans="2:7" ht="14.1" customHeight="1">
      <c r="B37" s="148" t="s">
        <v>1000</v>
      </c>
      <c r="C37" s="58"/>
      <c r="D37" s="136"/>
      <c r="E37" s="59"/>
      <c r="F37" s="60"/>
      <c r="G37" s="61"/>
    </row>
    <row r="38" spans="2:7" ht="32.1" customHeight="1">
      <c r="B38" s="57" t="s">
        <v>915</v>
      </c>
      <c r="C38" s="58" t="s">
        <v>1001</v>
      </c>
      <c r="D38" s="136">
        <v>20</v>
      </c>
      <c r="E38" s="59">
        <v>250</v>
      </c>
      <c r="F38" s="60" t="s">
        <v>1002</v>
      </c>
      <c r="G38" s="61" t="s">
        <v>1003</v>
      </c>
    </row>
    <row r="39" spans="2:7" ht="15.75" thickBot="1">
      <c r="B39" s="57"/>
      <c r="C39" s="58"/>
      <c r="D39" s="136"/>
      <c r="E39" s="59"/>
      <c r="F39" s="60"/>
      <c r="G39" s="61"/>
    </row>
    <row r="40" spans="2:7" ht="15.75" thickBot="1">
      <c r="B40" s="147" t="s">
        <v>918</v>
      </c>
      <c r="C40" s="142"/>
      <c r="D40" s="143"/>
      <c r="E40" s="144"/>
      <c r="F40" s="145"/>
      <c r="G40" s="146"/>
    </row>
    <row r="41" spans="2:7" ht="30">
      <c r="B41" s="137" t="s">
        <v>27</v>
      </c>
      <c r="C41" s="138" t="s">
        <v>28</v>
      </c>
      <c r="D41" s="139">
        <v>77</v>
      </c>
      <c r="E41" s="140">
        <v>170</v>
      </c>
      <c r="F41" s="141" t="s">
        <v>991</v>
      </c>
      <c r="G41" s="39" t="s">
        <v>728</v>
      </c>
    </row>
    <row r="42" spans="2:7" ht="30">
      <c r="B42" s="32" t="s">
        <v>982</v>
      </c>
      <c r="C42" s="33" t="s">
        <v>983</v>
      </c>
      <c r="D42" s="81">
        <v>38</v>
      </c>
      <c r="E42" s="34">
        <v>370</v>
      </c>
      <c r="F42" s="35" t="s">
        <v>984</v>
      </c>
      <c r="G42" s="61" t="s">
        <v>1003</v>
      </c>
    </row>
    <row r="43" spans="2:7">
      <c r="B43" s="32" t="s">
        <v>916</v>
      </c>
      <c r="C43" s="33" t="s">
        <v>917</v>
      </c>
      <c r="D43" s="81">
        <v>33</v>
      </c>
      <c r="E43" s="34">
        <v>500</v>
      </c>
      <c r="F43" s="35" t="s">
        <v>985</v>
      </c>
      <c r="G43" s="61" t="s">
        <v>1003</v>
      </c>
    </row>
    <row r="44" spans="2:7" ht="15.75" thickBot="1">
      <c r="B44" s="57"/>
      <c r="C44" s="58"/>
      <c r="D44" s="136"/>
      <c r="E44" s="59"/>
      <c r="F44" s="60"/>
      <c r="G44" s="61"/>
    </row>
    <row r="45" spans="2:7" ht="15.75" thickBot="1">
      <c r="B45" s="147" t="s">
        <v>992</v>
      </c>
      <c r="C45" s="142"/>
      <c r="D45" s="143"/>
      <c r="E45" s="144"/>
      <c r="F45" s="145"/>
      <c r="G45" s="146"/>
    </row>
    <row r="46" spans="2:7" ht="30">
      <c r="B46" s="137" t="s">
        <v>993</v>
      </c>
      <c r="C46" s="138" t="s">
        <v>994</v>
      </c>
      <c r="D46" s="139">
        <v>28</v>
      </c>
      <c r="E46" s="140">
        <v>375</v>
      </c>
      <c r="F46" s="141" t="s">
        <v>995</v>
      </c>
      <c r="G46" s="73" t="s">
        <v>831</v>
      </c>
    </row>
    <row r="47" spans="2:7">
      <c r="B47" s="32"/>
      <c r="C47" s="33"/>
      <c r="D47" s="81"/>
      <c r="E47" s="34"/>
      <c r="F47" s="35"/>
      <c r="G47" s="40"/>
    </row>
    <row r="48" spans="2:7" ht="15.75" thickBot="1">
      <c r="B48" s="52" t="s">
        <v>986</v>
      </c>
      <c r="C48" s="53"/>
      <c r="D48" s="53"/>
      <c r="E48" s="54"/>
      <c r="F48" s="55"/>
      <c r="G48" s="56"/>
    </row>
    <row r="49" spans="1:20">
      <c r="F49" s="28"/>
      <c r="G49" s="28"/>
    </row>
    <row r="50" spans="1:20" ht="19.5" thickBot="1">
      <c r="B50" s="2" t="s">
        <v>840</v>
      </c>
      <c r="F50" s="28"/>
      <c r="G50" s="28"/>
    </row>
    <row r="51" spans="1:20">
      <c r="A51" s="1"/>
      <c r="B51" s="10" t="s">
        <v>957</v>
      </c>
      <c r="C51" s="11" t="s">
        <v>958</v>
      </c>
      <c r="D51" s="11" t="s">
        <v>859</v>
      </c>
      <c r="E51" s="11" t="s">
        <v>810</v>
      </c>
      <c r="F51" s="29" t="s">
        <v>960</v>
      </c>
      <c r="G51" s="38" t="s">
        <v>809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30">
      <c r="B52" s="17" t="s">
        <v>844</v>
      </c>
      <c r="C52" s="3" t="s">
        <v>846</v>
      </c>
      <c r="D52" s="77">
        <v>32</v>
      </c>
      <c r="E52" s="4">
        <v>170</v>
      </c>
      <c r="F52" s="23"/>
      <c r="G52" s="37" t="s">
        <v>826</v>
      </c>
    </row>
    <row r="53" spans="1:20">
      <c r="B53" s="63" t="s">
        <v>922</v>
      </c>
      <c r="C53" s="5" t="s">
        <v>842</v>
      </c>
      <c r="D53" s="78">
        <v>39</v>
      </c>
      <c r="E53" s="6">
        <v>180</v>
      </c>
      <c r="F53" s="31"/>
      <c r="G53" s="82" t="s">
        <v>673</v>
      </c>
    </row>
    <row r="54" spans="1:20" ht="30">
      <c r="B54" s="17" t="s">
        <v>987</v>
      </c>
      <c r="C54" s="3" t="s">
        <v>988</v>
      </c>
      <c r="D54" s="77">
        <v>20</v>
      </c>
      <c r="E54" s="4">
        <v>280</v>
      </c>
      <c r="F54" s="23"/>
      <c r="G54" s="37" t="s">
        <v>5</v>
      </c>
    </row>
    <row r="55" spans="1:20" ht="30">
      <c r="B55" s="17" t="s">
        <v>987</v>
      </c>
      <c r="C55" s="3" t="s">
        <v>989</v>
      </c>
      <c r="D55" s="77">
        <v>18</v>
      </c>
      <c r="E55" s="4">
        <v>290</v>
      </c>
      <c r="F55" s="23"/>
      <c r="G55" s="37" t="s">
        <v>5</v>
      </c>
    </row>
    <row r="56" spans="1:20" ht="30">
      <c r="B56" s="17" t="s">
        <v>927</v>
      </c>
      <c r="C56" s="3" t="s">
        <v>667</v>
      </c>
      <c r="D56" s="77">
        <v>31</v>
      </c>
      <c r="E56" s="4">
        <v>299</v>
      </c>
      <c r="F56" s="23" t="s">
        <v>664</v>
      </c>
      <c r="G56" s="37" t="s">
        <v>670</v>
      </c>
    </row>
    <row r="57" spans="1:20" ht="30">
      <c r="B57" s="17" t="s">
        <v>927</v>
      </c>
      <c r="C57" s="3" t="s">
        <v>666</v>
      </c>
      <c r="D57" s="77">
        <v>35</v>
      </c>
      <c r="E57" s="4">
        <v>319</v>
      </c>
      <c r="F57" s="23" t="s">
        <v>664</v>
      </c>
      <c r="G57" s="37" t="s">
        <v>932</v>
      </c>
    </row>
    <row r="58" spans="1:20" ht="30">
      <c r="B58" s="17" t="s">
        <v>927</v>
      </c>
      <c r="C58" s="3" t="s">
        <v>669</v>
      </c>
      <c r="D58" s="77">
        <v>28</v>
      </c>
      <c r="E58" s="4">
        <v>379</v>
      </c>
      <c r="F58" s="23" t="s">
        <v>664</v>
      </c>
      <c r="G58" s="37" t="s">
        <v>932</v>
      </c>
    </row>
    <row r="59" spans="1:20">
      <c r="B59" s="17" t="s">
        <v>927</v>
      </c>
      <c r="C59" s="3" t="s">
        <v>848</v>
      </c>
      <c r="D59" s="77">
        <v>19</v>
      </c>
      <c r="E59" s="4">
        <v>319</v>
      </c>
      <c r="F59" s="23"/>
      <c r="G59" s="37" t="s">
        <v>827</v>
      </c>
    </row>
    <row r="60" spans="1:20">
      <c r="B60" s="17" t="s">
        <v>797</v>
      </c>
      <c r="C60" s="3" t="s">
        <v>850</v>
      </c>
      <c r="D60" s="77">
        <v>36</v>
      </c>
      <c r="E60" s="4">
        <v>420</v>
      </c>
      <c r="F60" s="23"/>
      <c r="G60" s="37" t="s">
        <v>811</v>
      </c>
    </row>
    <row r="61" spans="1:20">
      <c r="B61" s="43"/>
      <c r="C61" s="44"/>
      <c r="D61" s="44"/>
      <c r="E61" s="45"/>
      <c r="F61" s="46"/>
      <c r="G61" s="47"/>
    </row>
    <row r="62" spans="1:20">
      <c r="B62" s="43" t="s">
        <v>990</v>
      </c>
      <c r="C62" s="44"/>
      <c r="D62" s="44"/>
      <c r="E62" s="45"/>
      <c r="F62" s="46"/>
      <c r="G62" s="47"/>
    </row>
    <row r="63" spans="1:20">
      <c r="B63" s="43" t="s">
        <v>672</v>
      </c>
      <c r="C63" s="44"/>
      <c r="D63" s="44"/>
      <c r="E63" s="45"/>
      <c r="F63" s="46"/>
      <c r="G63" s="47"/>
    </row>
    <row r="64" spans="1:20">
      <c r="B64" s="43" t="s">
        <v>671</v>
      </c>
      <c r="C64" s="44"/>
      <c r="D64" s="44"/>
      <c r="E64" s="45"/>
      <c r="F64" s="46"/>
      <c r="G64" s="47"/>
    </row>
    <row r="65" spans="1:20" ht="15.75" thickBot="1">
      <c r="B65" s="19"/>
      <c r="C65" s="20"/>
      <c r="D65" s="20"/>
      <c r="E65" s="21"/>
      <c r="F65" s="26"/>
      <c r="G65" s="41"/>
    </row>
    <row r="66" spans="1:20">
      <c r="F66" s="28"/>
      <c r="G66" s="28"/>
    </row>
    <row r="67" spans="1:20" ht="19.5" thickBot="1">
      <c r="B67" s="2" t="s">
        <v>891</v>
      </c>
      <c r="F67" s="28"/>
      <c r="G67" s="28"/>
    </row>
    <row r="68" spans="1:20" ht="15.75" thickBot="1">
      <c r="A68" s="1"/>
      <c r="B68" s="10" t="s">
        <v>957</v>
      </c>
      <c r="C68" s="11" t="s">
        <v>830</v>
      </c>
      <c r="D68" s="11" t="s">
        <v>859</v>
      </c>
      <c r="E68" s="11" t="s">
        <v>810</v>
      </c>
      <c r="F68" s="29" t="s">
        <v>960</v>
      </c>
      <c r="G68" s="38" t="s">
        <v>809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1" customFormat="1" ht="30">
      <c r="A69"/>
      <c r="B69" s="13" t="s">
        <v>828</v>
      </c>
      <c r="C69" s="14" t="s">
        <v>776</v>
      </c>
      <c r="D69" s="80">
        <v>14.5</v>
      </c>
      <c r="E69" s="15">
        <v>50</v>
      </c>
      <c r="F69" s="24" t="s">
        <v>777</v>
      </c>
      <c r="G69" s="36" t="s">
        <v>860</v>
      </c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s="1" customFormat="1">
      <c r="A70"/>
      <c r="B70" s="17" t="s">
        <v>797</v>
      </c>
      <c r="C70" s="3" t="s">
        <v>788</v>
      </c>
      <c r="D70" s="77">
        <v>30</v>
      </c>
      <c r="E70" s="4">
        <v>70</v>
      </c>
      <c r="F70" s="23" t="s">
        <v>780</v>
      </c>
      <c r="G70" s="37" t="s">
        <v>811</v>
      </c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s="1" customFormat="1">
      <c r="A71"/>
      <c r="B71" s="17" t="s">
        <v>783</v>
      </c>
      <c r="C71" s="3" t="s">
        <v>791</v>
      </c>
      <c r="D71" s="77">
        <v>27</v>
      </c>
      <c r="E71" s="4">
        <v>80</v>
      </c>
      <c r="F71" s="23" t="s">
        <v>661</v>
      </c>
      <c r="G71" s="49" t="s">
        <v>662</v>
      </c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>
      <c r="B72" s="17" t="s">
        <v>927</v>
      </c>
      <c r="C72" s="3" t="s">
        <v>787</v>
      </c>
      <c r="D72" s="77">
        <v>16</v>
      </c>
      <c r="E72" s="4">
        <v>100</v>
      </c>
      <c r="F72" s="23" t="s">
        <v>778</v>
      </c>
      <c r="G72" s="37" t="s">
        <v>827</v>
      </c>
    </row>
    <row r="73" spans="1:20">
      <c r="B73" s="17" t="s">
        <v>854</v>
      </c>
      <c r="C73" s="3" t="s">
        <v>790</v>
      </c>
      <c r="D73" s="77">
        <v>21</v>
      </c>
      <c r="E73" s="4">
        <v>105</v>
      </c>
      <c r="F73" s="23" t="s">
        <v>782</v>
      </c>
      <c r="G73" s="37" t="s">
        <v>811</v>
      </c>
    </row>
    <row r="74" spans="1:20">
      <c r="B74" s="17" t="s">
        <v>797</v>
      </c>
      <c r="C74" s="3" t="s">
        <v>785</v>
      </c>
      <c r="D74" s="77">
        <v>22</v>
      </c>
      <c r="E74" s="4">
        <v>120</v>
      </c>
      <c r="F74" s="23"/>
      <c r="G74" s="50" t="s">
        <v>663</v>
      </c>
    </row>
    <row r="75" spans="1:20">
      <c r="B75" s="17" t="s">
        <v>797</v>
      </c>
      <c r="C75" s="3" t="s">
        <v>789</v>
      </c>
      <c r="D75" s="77">
        <v>31</v>
      </c>
      <c r="E75" s="4">
        <v>125</v>
      </c>
      <c r="F75" s="23"/>
      <c r="G75" s="37" t="s">
        <v>811</v>
      </c>
    </row>
    <row r="76" spans="1:20">
      <c r="B76" s="17" t="s">
        <v>797</v>
      </c>
      <c r="C76" s="3" t="s">
        <v>786</v>
      </c>
      <c r="D76" s="77">
        <v>16</v>
      </c>
      <c r="E76" s="4">
        <v>225</v>
      </c>
      <c r="F76" s="23"/>
      <c r="G76" s="37" t="s">
        <v>660</v>
      </c>
    </row>
    <row r="77" spans="1:20">
      <c r="B77" s="157"/>
      <c r="C77" s="155"/>
      <c r="D77" s="155"/>
      <c r="E77" s="155"/>
      <c r="F77" s="156"/>
      <c r="G77" s="158"/>
    </row>
    <row r="78" spans="1:20">
      <c r="B78" s="157" t="s">
        <v>792</v>
      </c>
      <c r="C78" s="155"/>
      <c r="D78" s="155"/>
      <c r="E78" s="155"/>
      <c r="F78" s="156"/>
      <c r="G78" s="158"/>
    </row>
    <row r="79" spans="1:20">
      <c r="B79" s="157" t="s">
        <v>793</v>
      </c>
      <c r="C79" s="155"/>
      <c r="D79" s="155"/>
      <c r="E79" s="155"/>
      <c r="F79" s="156"/>
      <c r="G79" s="158"/>
    </row>
    <row r="80" spans="1:20" ht="15.75" thickBot="1">
      <c r="B80" s="160"/>
      <c r="C80" s="161"/>
      <c r="D80" s="161"/>
      <c r="E80" s="161"/>
      <c r="F80" s="162"/>
      <c r="G80" s="163"/>
    </row>
    <row r="81" spans="1:20">
      <c r="B81" s="155"/>
      <c r="C81" s="155"/>
      <c r="D81" s="155"/>
      <c r="E81" s="155"/>
      <c r="F81" s="156"/>
      <c r="G81" s="156"/>
    </row>
    <row r="82" spans="1:20" ht="19.5" thickBot="1">
      <c r="B82" s="2" t="s">
        <v>884</v>
      </c>
      <c r="F82" s="28"/>
      <c r="G82" s="28"/>
    </row>
    <row r="83" spans="1:20" ht="15.75" thickBot="1">
      <c r="A83" s="1"/>
      <c r="B83" s="10" t="s">
        <v>957</v>
      </c>
      <c r="C83" s="11" t="s">
        <v>958</v>
      </c>
      <c r="D83" s="11" t="s">
        <v>859</v>
      </c>
      <c r="E83" s="11" t="s">
        <v>810</v>
      </c>
      <c r="F83" s="29" t="s">
        <v>960</v>
      </c>
      <c r="G83" s="38" t="s">
        <v>809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1" customFormat="1">
      <c r="A84"/>
      <c r="B84" s="13" t="s">
        <v>794</v>
      </c>
      <c r="C84" s="14" t="s">
        <v>795</v>
      </c>
      <c r="D84" s="14" t="s">
        <v>6</v>
      </c>
      <c r="E84" s="15" t="s">
        <v>6</v>
      </c>
      <c r="F84" s="24" t="s">
        <v>796</v>
      </c>
      <c r="G84" s="36" t="s">
        <v>811</v>
      </c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 ht="15.75" thickBot="1">
      <c r="B85" s="19" t="s">
        <v>888</v>
      </c>
      <c r="C85" s="20"/>
      <c r="D85" s="20" t="s">
        <v>754</v>
      </c>
      <c r="E85" s="21">
        <v>15</v>
      </c>
      <c r="F85" s="26" t="s">
        <v>953</v>
      </c>
      <c r="G85" s="41" t="s">
        <v>811</v>
      </c>
    </row>
    <row r="86" spans="1:20">
      <c r="F86" s="28"/>
      <c r="G86" s="28"/>
    </row>
    <row r="87" spans="1:20" ht="19.5" thickBot="1">
      <c r="B87" s="2" t="s">
        <v>736</v>
      </c>
      <c r="F87" s="28"/>
      <c r="G87" s="28"/>
    </row>
    <row r="88" spans="1:20" ht="15.75" thickBot="1">
      <c r="A88" s="1"/>
      <c r="B88" s="7" t="s">
        <v>957</v>
      </c>
      <c r="C88" s="8" t="s">
        <v>958</v>
      </c>
      <c r="D88" s="8" t="s">
        <v>859</v>
      </c>
      <c r="E88" s="8" t="s">
        <v>810</v>
      </c>
      <c r="F88" s="30" t="s">
        <v>960</v>
      </c>
      <c r="G88" s="42" t="s">
        <v>809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>
      <c r="A89" s="1"/>
      <c r="B89" s="13" t="s">
        <v>747</v>
      </c>
      <c r="C89" s="14" t="s">
        <v>21</v>
      </c>
      <c r="D89" s="14">
        <v>1.9</v>
      </c>
      <c r="E89" s="172">
        <v>60</v>
      </c>
      <c r="F89" s="24" t="s">
        <v>1004</v>
      </c>
      <c r="G89" s="36" t="s">
        <v>811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30">
      <c r="A90" s="1"/>
      <c r="B90" s="17" t="s">
        <v>747</v>
      </c>
      <c r="C90" s="3" t="s">
        <v>22</v>
      </c>
      <c r="D90" s="3">
        <v>4.8</v>
      </c>
      <c r="E90" s="153" t="s">
        <v>23</v>
      </c>
      <c r="F90" s="173" t="s">
        <v>24</v>
      </c>
      <c r="G90" s="174" t="s">
        <v>811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1" customFormat="1" ht="30">
      <c r="A91"/>
      <c r="B91" s="17" t="s">
        <v>738</v>
      </c>
      <c r="C91" s="3" t="s">
        <v>18</v>
      </c>
      <c r="D91" s="3">
        <v>13.1</v>
      </c>
      <c r="E91" s="153" t="s">
        <v>19</v>
      </c>
      <c r="F91" s="173" t="s">
        <v>20</v>
      </c>
      <c r="G91" s="174" t="s">
        <v>811</v>
      </c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s="1" customFormat="1" ht="30.75" thickBot="1">
      <c r="A92"/>
      <c r="B92" s="19" t="s">
        <v>56</v>
      </c>
      <c r="C92" s="20" t="s">
        <v>57</v>
      </c>
      <c r="D92" s="20">
        <v>15.5</v>
      </c>
      <c r="E92" s="154">
        <v>150</v>
      </c>
      <c r="F92" s="26" t="s">
        <v>58</v>
      </c>
      <c r="G92" s="41" t="s">
        <v>59</v>
      </c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>
      <c r="F93" s="28"/>
      <c r="G93" s="28"/>
    </row>
    <row r="94" spans="1:20" ht="19.5" thickBot="1">
      <c r="B94" s="2" t="s">
        <v>744</v>
      </c>
      <c r="F94" s="28"/>
      <c r="G94" s="28"/>
    </row>
    <row r="95" spans="1:20" ht="15.75" thickBot="1">
      <c r="A95" s="1"/>
      <c r="B95" s="7" t="s">
        <v>957</v>
      </c>
      <c r="C95" s="8" t="s">
        <v>958</v>
      </c>
      <c r="D95" s="8" t="s">
        <v>859</v>
      </c>
      <c r="E95" s="8" t="s">
        <v>810</v>
      </c>
      <c r="F95" s="30" t="s">
        <v>960</v>
      </c>
      <c r="G95" s="42" t="s">
        <v>809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>
      <c r="A96" s="1"/>
      <c r="B96" s="170" t="s">
        <v>747</v>
      </c>
      <c r="C96" s="168" t="s">
        <v>818</v>
      </c>
      <c r="D96" s="167">
        <v>0.6</v>
      </c>
      <c r="E96" s="180">
        <v>10</v>
      </c>
      <c r="F96" s="166" t="s">
        <v>890</v>
      </c>
      <c r="G96" s="171" t="s">
        <v>811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>
      <c r="A97" s="1"/>
      <c r="B97" s="65" t="s">
        <v>734</v>
      </c>
      <c r="C97" s="66" t="s">
        <v>750</v>
      </c>
      <c r="D97" s="67">
        <v>3.5</v>
      </c>
      <c r="E97" s="178">
        <v>11</v>
      </c>
      <c r="F97" s="68" t="s">
        <v>697</v>
      </c>
      <c r="G97" s="69" t="s">
        <v>811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>
      <c r="A98" s="1"/>
      <c r="B98" s="170" t="s">
        <v>745</v>
      </c>
      <c r="C98" s="33" t="s">
        <v>7</v>
      </c>
      <c r="D98" s="33">
        <v>4.4000000000000004</v>
      </c>
      <c r="E98" s="181">
        <v>17</v>
      </c>
      <c r="F98" s="35" t="s">
        <v>8</v>
      </c>
      <c r="G98" s="40" t="s">
        <v>9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1" customFormat="1">
      <c r="A99"/>
      <c r="B99" s="170" t="s">
        <v>745</v>
      </c>
      <c r="C99" s="169" t="s">
        <v>817</v>
      </c>
      <c r="D99" s="175">
        <v>2.8</v>
      </c>
      <c r="E99" s="179">
        <v>17</v>
      </c>
      <c r="F99" s="176" t="s">
        <v>752</v>
      </c>
      <c r="G99" s="177" t="s">
        <v>811</v>
      </c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1:20">
      <c r="B100" s="65" t="s">
        <v>747</v>
      </c>
      <c r="C100" s="66" t="s">
        <v>816</v>
      </c>
      <c r="D100" s="67">
        <v>1.6</v>
      </c>
      <c r="E100" s="178">
        <v>17</v>
      </c>
      <c r="F100" s="68" t="s">
        <v>749</v>
      </c>
      <c r="G100" s="69" t="s">
        <v>811</v>
      </c>
    </row>
    <row r="101" spans="1:20">
      <c r="B101" s="65" t="s">
        <v>747</v>
      </c>
      <c r="C101" s="66" t="s">
        <v>698</v>
      </c>
      <c r="D101" s="67">
        <v>3</v>
      </c>
      <c r="E101" s="178">
        <v>37</v>
      </c>
      <c r="F101" s="68" t="s">
        <v>699</v>
      </c>
      <c r="G101" s="69" t="s">
        <v>811</v>
      </c>
    </row>
    <row r="102" spans="1:20">
      <c r="B102" s="164"/>
      <c r="C102" s="149"/>
      <c r="D102" s="150"/>
      <c r="E102" s="151"/>
      <c r="F102" s="152"/>
      <c r="G102" s="165"/>
    </row>
    <row r="103" spans="1:20" ht="15.75" thickBot="1">
      <c r="B103" s="160" t="s">
        <v>0</v>
      </c>
      <c r="C103" s="161"/>
      <c r="D103" s="161"/>
      <c r="E103" s="161"/>
      <c r="F103" s="162"/>
      <c r="G103" s="163"/>
    </row>
    <row r="104" spans="1:20">
      <c r="F104" s="28"/>
      <c r="G104" s="28"/>
    </row>
    <row r="105" spans="1:20">
      <c r="F105" s="28"/>
    </row>
    <row r="106" spans="1:20">
      <c r="F106" s="28"/>
    </row>
    <row r="107" spans="1:20">
      <c r="F107" s="28"/>
    </row>
    <row r="108" spans="1:20">
      <c r="F108" s="28"/>
    </row>
    <row r="109" spans="1:20">
      <c r="F109" s="28"/>
    </row>
    <row r="110" spans="1:20">
      <c r="F110" s="28"/>
    </row>
    <row r="111" spans="1:20">
      <c r="F111" s="28"/>
    </row>
    <row r="112" spans="1:20">
      <c r="F112" s="28"/>
    </row>
    <row r="113" spans="6:6">
      <c r="F113" s="28"/>
    </row>
    <row r="114" spans="6:6">
      <c r="F114" s="28"/>
    </row>
    <row r="115" spans="6:6">
      <c r="F115" s="28"/>
    </row>
    <row r="116" spans="6:6">
      <c r="F116" s="28"/>
    </row>
    <row r="117" spans="6:6">
      <c r="F117" s="28"/>
    </row>
    <row r="118" spans="6:6">
      <c r="F118" s="28"/>
    </row>
    <row r="119" spans="6:6">
      <c r="F119" s="28"/>
    </row>
    <row r="120" spans="6:6">
      <c r="F120" s="28"/>
    </row>
    <row r="121" spans="6:6">
      <c r="F121" s="28"/>
    </row>
    <row r="122" spans="6:6">
      <c r="F122" s="28"/>
    </row>
    <row r="123" spans="6:6">
      <c r="F123" s="28"/>
    </row>
    <row r="124" spans="6:6">
      <c r="F124" s="28"/>
    </row>
    <row r="125" spans="6:6">
      <c r="F125" s="28"/>
    </row>
    <row r="126" spans="6:6">
      <c r="F126" s="28"/>
    </row>
    <row r="127" spans="6:6">
      <c r="F127" s="28"/>
    </row>
  </sheetData>
  <phoneticPr fontId="7" type="noConversion"/>
  <pageMargins left="0.75" right="0.75" top="1" bottom="1" header="0.5" footer="0.5"/>
  <pageSetup scale="66" fitToHeight="0" orientation="portrait" horizontalDpi="4294967292"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11.42578125" defaultRowHeight="15"/>
  <sheetData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0"/>
  <sheetViews>
    <sheetView workbookViewId="0">
      <selection activeCell="C41" sqref="C41"/>
    </sheetView>
  </sheetViews>
  <sheetFormatPr defaultColWidth="8.85546875" defaultRowHeight="15"/>
  <cols>
    <col min="1" max="1" width="14.42578125" customWidth="1"/>
    <col min="2" max="2" width="18.42578125" customWidth="1"/>
    <col min="3" max="3" width="22.7109375" bestFit="1" customWidth="1"/>
    <col min="5" max="5" width="44.85546875" customWidth="1"/>
    <col min="6" max="6" width="23.7109375" customWidth="1"/>
  </cols>
  <sheetData>
    <row r="1" spans="1:6" ht="18.75">
      <c r="A1" s="2" t="s">
        <v>835</v>
      </c>
    </row>
    <row r="3" spans="1:6" ht="19.5" thickBot="1">
      <c r="A3" s="2" t="s">
        <v>833</v>
      </c>
    </row>
    <row r="4" spans="1:6" s="1" customFormat="1" ht="15.75" thickBot="1">
      <c r="A4" s="10" t="s">
        <v>957</v>
      </c>
      <c r="B4" s="11" t="s">
        <v>958</v>
      </c>
      <c r="C4" s="11" t="s">
        <v>959</v>
      </c>
      <c r="D4" s="11" t="s">
        <v>810</v>
      </c>
      <c r="E4" s="11" t="s">
        <v>960</v>
      </c>
      <c r="F4" s="12" t="s">
        <v>809</v>
      </c>
    </row>
    <row r="5" spans="1:6">
      <c r="A5" s="13" t="s">
        <v>961</v>
      </c>
      <c r="B5" s="14" t="s">
        <v>962</v>
      </c>
      <c r="C5" s="14" t="s">
        <v>964</v>
      </c>
      <c r="D5" s="15">
        <v>199</v>
      </c>
      <c r="E5" s="14" t="s">
        <v>970</v>
      </c>
      <c r="F5" s="16" t="s">
        <v>811</v>
      </c>
    </row>
    <row r="6" spans="1:6">
      <c r="A6" s="17" t="s">
        <v>961</v>
      </c>
      <c r="B6" s="3" t="s">
        <v>940</v>
      </c>
      <c r="C6" s="3" t="s">
        <v>941</v>
      </c>
      <c r="D6" s="4">
        <v>229</v>
      </c>
      <c r="E6" s="3" t="s">
        <v>968</v>
      </c>
      <c r="F6" s="18" t="s">
        <v>811</v>
      </c>
    </row>
    <row r="7" spans="1:6">
      <c r="A7" s="17" t="s">
        <v>961</v>
      </c>
      <c r="B7" s="3" t="s">
        <v>963</v>
      </c>
      <c r="C7" s="3" t="s">
        <v>964</v>
      </c>
      <c r="D7" s="4">
        <v>199</v>
      </c>
      <c r="E7" s="3" t="s">
        <v>969</v>
      </c>
      <c r="F7" s="18" t="s">
        <v>811</v>
      </c>
    </row>
    <row r="8" spans="1:6">
      <c r="A8" s="17" t="s">
        <v>961</v>
      </c>
      <c r="B8" s="3" t="s">
        <v>938</v>
      </c>
      <c r="C8" s="3" t="s">
        <v>976</v>
      </c>
      <c r="D8" s="4">
        <v>229</v>
      </c>
      <c r="E8" s="3" t="s">
        <v>939</v>
      </c>
      <c r="F8" s="18" t="s">
        <v>811</v>
      </c>
    </row>
    <row r="9" spans="1:6">
      <c r="A9" s="17" t="s">
        <v>965</v>
      </c>
      <c r="B9" s="3" t="s">
        <v>966</v>
      </c>
      <c r="C9" s="3" t="s">
        <v>967</v>
      </c>
      <c r="D9" s="4">
        <v>220</v>
      </c>
      <c r="E9" s="3" t="s">
        <v>937</v>
      </c>
      <c r="F9" s="18" t="s">
        <v>811</v>
      </c>
    </row>
    <row r="10" spans="1:6">
      <c r="A10" s="17" t="s">
        <v>965</v>
      </c>
      <c r="B10" s="3" t="s">
        <v>979</v>
      </c>
      <c r="C10" s="3" t="s">
        <v>976</v>
      </c>
      <c r="D10" s="4">
        <v>230</v>
      </c>
      <c r="E10" s="3" t="s">
        <v>977</v>
      </c>
      <c r="F10" s="18" t="s">
        <v>811</v>
      </c>
    </row>
    <row r="11" spans="1:6">
      <c r="A11" s="17" t="s">
        <v>965</v>
      </c>
      <c r="B11" s="3" t="s">
        <v>980</v>
      </c>
      <c r="C11" s="3" t="s">
        <v>975</v>
      </c>
      <c r="D11" s="4">
        <v>260</v>
      </c>
      <c r="E11" s="3" t="s">
        <v>977</v>
      </c>
      <c r="F11" s="18" t="s">
        <v>811</v>
      </c>
    </row>
    <row r="12" spans="1:6">
      <c r="A12" s="17" t="s">
        <v>965</v>
      </c>
      <c r="B12" s="3" t="s">
        <v>978</v>
      </c>
      <c r="C12" s="3" t="s">
        <v>928</v>
      </c>
      <c r="D12" s="4">
        <v>230</v>
      </c>
      <c r="E12" s="3" t="s">
        <v>931</v>
      </c>
      <c r="F12" s="18" t="s">
        <v>811</v>
      </c>
    </row>
    <row r="13" spans="1:6">
      <c r="A13" s="17" t="s">
        <v>965</v>
      </c>
      <c r="B13" s="3" t="s">
        <v>981</v>
      </c>
      <c r="C13" s="3" t="s">
        <v>929</v>
      </c>
      <c r="D13" s="4">
        <v>260</v>
      </c>
      <c r="E13" s="3" t="s">
        <v>930</v>
      </c>
      <c r="F13" s="18" t="s">
        <v>811</v>
      </c>
    </row>
    <row r="14" spans="1:6">
      <c r="A14" s="17" t="s">
        <v>971</v>
      </c>
      <c r="B14" s="3" t="s">
        <v>972</v>
      </c>
      <c r="C14" s="3" t="s">
        <v>976</v>
      </c>
      <c r="D14" s="4">
        <v>189</v>
      </c>
      <c r="E14" s="3" t="s">
        <v>834</v>
      </c>
      <c r="F14" s="18" t="s">
        <v>811</v>
      </c>
    </row>
    <row r="15" spans="1:6">
      <c r="A15" s="17" t="s">
        <v>971</v>
      </c>
      <c r="B15" s="3" t="s">
        <v>973</v>
      </c>
      <c r="C15" s="3" t="s">
        <v>941</v>
      </c>
      <c r="D15" s="4">
        <v>189</v>
      </c>
      <c r="E15" s="3" t="s">
        <v>974</v>
      </c>
      <c r="F15" s="18" t="s">
        <v>811</v>
      </c>
    </row>
    <row r="16" spans="1:6">
      <c r="A16" s="17" t="s">
        <v>971</v>
      </c>
      <c r="B16" s="3" t="s">
        <v>942</v>
      </c>
      <c r="C16" s="3" t="s">
        <v>929</v>
      </c>
      <c r="D16" s="4">
        <v>209</v>
      </c>
      <c r="E16" s="3" t="s">
        <v>974</v>
      </c>
      <c r="F16" s="18" t="s">
        <v>811</v>
      </c>
    </row>
    <row r="17" spans="1:6">
      <c r="A17" s="17" t="s">
        <v>932</v>
      </c>
      <c r="B17" s="3" t="s">
        <v>934</v>
      </c>
      <c r="C17" s="3" t="s">
        <v>936</v>
      </c>
      <c r="D17" s="4">
        <v>199</v>
      </c>
      <c r="E17" s="3" t="s">
        <v>977</v>
      </c>
      <c r="F17" s="18" t="s">
        <v>811</v>
      </c>
    </row>
    <row r="18" spans="1:6">
      <c r="A18" s="17" t="s">
        <v>932</v>
      </c>
      <c r="B18" s="3" t="s">
        <v>933</v>
      </c>
      <c r="C18" s="3" t="s">
        <v>935</v>
      </c>
      <c r="D18" s="4">
        <v>199</v>
      </c>
      <c r="E18" s="3" t="s">
        <v>931</v>
      </c>
      <c r="F18" s="18" t="s">
        <v>811</v>
      </c>
    </row>
    <row r="19" spans="1:6">
      <c r="A19" s="17" t="s">
        <v>945</v>
      </c>
      <c r="B19" s="3" t="s">
        <v>946</v>
      </c>
      <c r="C19" s="3" t="s">
        <v>947</v>
      </c>
      <c r="D19" s="4">
        <v>199</v>
      </c>
      <c r="E19" s="3" t="s">
        <v>952</v>
      </c>
      <c r="F19" s="18" t="s">
        <v>811</v>
      </c>
    </row>
    <row r="20" spans="1:6">
      <c r="A20" s="17"/>
      <c r="B20" s="3"/>
      <c r="C20" s="3"/>
      <c r="D20" s="3"/>
      <c r="E20" s="3"/>
      <c r="F20" s="18"/>
    </row>
    <row r="21" spans="1:6" ht="30">
      <c r="A21" s="17" t="s">
        <v>943</v>
      </c>
      <c r="B21" s="3" t="s">
        <v>949</v>
      </c>
      <c r="C21" s="3" t="s">
        <v>944</v>
      </c>
      <c r="D21" s="4">
        <v>260</v>
      </c>
      <c r="E21" s="23" t="s">
        <v>798</v>
      </c>
      <c r="F21" s="25" t="s">
        <v>823</v>
      </c>
    </row>
    <row r="22" spans="1:6" ht="30.75" thickBot="1">
      <c r="A22" s="19" t="s">
        <v>948</v>
      </c>
      <c r="B22" s="20" t="s">
        <v>950</v>
      </c>
      <c r="C22" s="20" t="s">
        <v>951</v>
      </c>
      <c r="D22" s="21">
        <v>230</v>
      </c>
      <c r="E22" s="26" t="s">
        <v>798</v>
      </c>
      <c r="F22" s="27" t="s">
        <v>822</v>
      </c>
    </row>
    <row r="24" spans="1:6" ht="19.5" thickBot="1">
      <c r="A24" s="2" t="s">
        <v>799</v>
      </c>
    </row>
    <row r="25" spans="1:6" s="1" customFormat="1" ht="15.75" thickBot="1">
      <c r="A25" s="10" t="s">
        <v>957</v>
      </c>
      <c r="B25" s="11" t="s">
        <v>958</v>
      </c>
      <c r="C25" s="11" t="s">
        <v>959</v>
      </c>
      <c r="D25" s="11" t="s">
        <v>810</v>
      </c>
      <c r="E25" s="11" t="s">
        <v>960</v>
      </c>
      <c r="F25" s="12" t="s">
        <v>809</v>
      </c>
    </row>
    <row r="26" spans="1:6">
      <c r="A26" s="13" t="s">
        <v>932</v>
      </c>
      <c r="B26" s="14" t="s">
        <v>800</v>
      </c>
      <c r="C26" s="14" t="s">
        <v>904</v>
      </c>
      <c r="D26" s="15">
        <v>279</v>
      </c>
      <c r="E26" s="14" t="s">
        <v>905</v>
      </c>
      <c r="F26" s="16" t="s">
        <v>932</v>
      </c>
    </row>
    <row r="27" spans="1:6">
      <c r="A27" s="17" t="s">
        <v>932</v>
      </c>
      <c r="B27" s="3" t="s">
        <v>801</v>
      </c>
      <c r="C27" s="3" t="s">
        <v>906</v>
      </c>
      <c r="D27" s="4">
        <v>349</v>
      </c>
      <c r="E27" s="3" t="s">
        <v>905</v>
      </c>
      <c r="F27" s="18" t="s">
        <v>932</v>
      </c>
    </row>
    <row r="28" spans="1:6">
      <c r="A28" s="17" t="s">
        <v>932</v>
      </c>
      <c r="B28" s="3" t="s">
        <v>824</v>
      </c>
      <c r="C28" s="3" t="s">
        <v>825</v>
      </c>
      <c r="D28" s="4">
        <v>199</v>
      </c>
      <c r="E28" s="3" t="s">
        <v>905</v>
      </c>
      <c r="F28" s="18" t="s">
        <v>932</v>
      </c>
    </row>
    <row r="29" spans="1:6">
      <c r="A29" s="17" t="s">
        <v>805</v>
      </c>
      <c r="B29" s="3" t="s">
        <v>806</v>
      </c>
      <c r="C29" s="3" t="s">
        <v>947</v>
      </c>
      <c r="D29" s="4">
        <v>380</v>
      </c>
      <c r="E29" s="3" t="s">
        <v>905</v>
      </c>
      <c r="F29" s="18" t="s">
        <v>811</v>
      </c>
    </row>
    <row r="30" spans="1:6">
      <c r="A30" s="17" t="s">
        <v>805</v>
      </c>
      <c r="B30" s="3" t="s">
        <v>807</v>
      </c>
      <c r="C30" s="3" t="s">
        <v>898</v>
      </c>
      <c r="D30" s="4">
        <v>450</v>
      </c>
      <c r="E30" s="3" t="s">
        <v>905</v>
      </c>
      <c r="F30" s="18" t="s">
        <v>811</v>
      </c>
    </row>
    <row r="31" spans="1:6">
      <c r="A31" s="17"/>
      <c r="B31" s="3"/>
      <c r="C31" s="3"/>
      <c r="D31" s="3"/>
      <c r="E31" s="3"/>
      <c r="F31" s="18"/>
    </row>
    <row r="32" spans="1:6">
      <c r="A32" s="17" t="s">
        <v>802</v>
      </c>
      <c r="B32" s="3" t="s">
        <v>803</v>
      </c>
      <c r="C32" s="3" t="s">
        <v>898</v>
      </c>
      <c r="D32" s="4">
        <v>140</v>
      </c>
      <c r="E32" s="3" t="s">
        <v>899</v>
      </c>
      <c r="F32" s="18" t="s">
        <v>820</v>
      </c>
    </row>
    <row r="33" spans="1:6">
      <c r="A33" s="17" t="s">
        <v>802</v>
      </c>
      <c r="B33" s="3" t="s">
        <v>804</v>
      </c>
      <c r="C33" s="3" t="s">
        <v>903</v>
      </c>
      <c r="D33" s="4">
        <v>180</v>
      </c>
      <c r="E33" s="3" t="s">
        <v>899</v>
      </c>
      <c r="F33" s="18" t="s">
        <v>820</v>
      </c>
    </row>
    <row r="34" spans="1:6" ht="30">
      <c r="A34" s="17" t="s">
        <v>1013</v>
      </c>
      <c r="B34" s="3" t="s">
        <v>1018</v>
      </c>
      <c r="C34" s="3" t="s">
        <v>1015</v>
      </c>
      <c r="D34" s="4">
        <v>260</v>
      </c>
      <c r="E34" s="23" t="s">
        <v>900</v>
      </c>
      <c r="F34" s="25" t="s">
        <v>821</v>
      </c>
    </row>
    <row r="35" spans="1:6" ht="30">
      <c r="A35" s="17" t="s">
        <v>1013</v>
      </c>
      <c r="B35" s="3" t="s">
        <v>1019</v>
      </c>
      <c r="C35" s="3" t="s">
        <v>1016</v>
      </c>
      <c r="D35" s="4">
        <v>298</v>
      </c>
      <c r="E35" s="23" t="s">
        <v>901</v>
      </c>
      <c r="F35" s="25" t="s">
        <v>821</v>
      </c>
    </row>
    <row r="36" spans="1:6" ht="15.75" thickBot="1">
      <c r="A36" s="19" t="s">
        <v>1013</v>
      </c>
      <c r="B36" s="20" t="s">
        <v>1020</v>
      </c>
      <c r="C36" s="20" t="s">
        <v>1017</v>
      </c>
      <c r="D36" s="21">
        <v>310</v>
      </c>
      <c r="E36" s="20" t="s">
        <v>902</v>
      </c>
      <c r="F36" s="25" t="s">
        <v>821</v>
      </c>
    </row>
    <row r="38" spans="1:6" ht="19.5" thickBot="1">
      <c r="A38" s="2" t="s">
        <v>907</v>
      </c>
    </row>
    <row r="39" spans="1:6" s="1" customFormat="1" ht="15.75" thickBot="1">
      <c r="A39" s="10" t="s">
        <v>957</v>
      </c>
      <c r="B39" s="11" t="s">
        <v>958</v>
      </c>
      <c r="C39" s="11" t="s">
        <v>959</v>
      </c>
      <c r="D39" s="11" t="s">
        <v>810</v>
      </c>
      <c r="E39" s="11" t="s">
        <v>960</v>
      </c>
      <c r="F39" s="12" t="s">
        <v>809</v>
      </c>
    </row>
    <row r="40" spans="1:6" ht="30">
      <c r="A40" s="13" t="s">
        <v>932</v>
      </c>
      <c r="B40" s="14" t="s">
        <v>909</v>
      </c>
      <c r="C40" s="14" t="s">
        <v>910</v>
      </c>
      <c r="D40" s="15">
        <v>349</v>
      </c>
      <c r="E40" s="24" t="s">
        <v>837</v>
      </c>
      <c r="F40" s="16" t="s">
        <v>932</v>
      </c>
    </row>
    <row r="41" spans="1:6" ht="30">
      <c r="A41" s="17" t="s">
        <v>932</v>
      </c>
      <c r="B41" s="3" t="s">
        <v>908</v>
      </c>
      <c r="C41" s="3" t="s">
        <v>911</v>
      </c>
      <c r="D41" s="4">
        <v>349</v>
      </c>
      <c r="E41" s="23" t="s">
        <v>836</v>
      </c>
      <c r="F41" s="18" t="s">
        <v>932</v>
      </c>
    </row>
    <row r="42" spans="1:6" ht="30">
      <c r="A42" s="17" t="s">
        <v>932</v>
      </c>
      <c r="B42" s="3" t="s">
        <v>912</v>
      </c>
      <c r="C42" s="3" t="s">
        <v>913</v>
      </c>
      <c r="D42" s="4">
        <v>299</v>
      </c>
      <c r="E42" s="23" t="s">
        <v>808</v>
      </c>
      <c r="F42" s="18" t="s">
        <v>932</v>
      </c>
    </row>
    <row r="43" spans="1:6" ht="30">
      <c r="A43" s="17" t="s">
        <v>932</v>
      </c>
      <c r="B43" s="3" t="s">
        <v>864</v>
      </c>
      <c r="C43" s="3" t="s">
        <v>1014</v>
      </c>
      <c r="D43" s="4">
        <v>299</v>
      </c>
      <c r="E43" s="23" t="s">
        <v>1005</v>
      </c>
      <c r="F43" s="18" t="s">
        <v>932</v>
      </c>
    </row>
    <row r="44" spans="1:6" ht="30">
      <c r="A44" s="17" t="s">
        <v>932</v>
      </c>
      <c r="B44" s="3" t="s">
        <v>863</v>
      </c>
      <c r="C44" s="3" t="s">
        <v>914</v>
      </c>
      <c r="D44" s="4">
        <v>189</v>
      </c>
      <c r="E44" s="23" t="s">
        <v>1006</v>
      </c>
      <c r="F44" s="18" t="s">
        <v>932</v>
      </c>
    </row>
    <row r="45" spans="1:6" ht="30">
      <c r="A45" s="17" t="s">
        <v>733</v>
      </c>
      <c r="B45" s="3" t="s">
        <v>955</v>
      </c>
      <c r="C45" s="3" t="s">
        <v>954</v>
      </c>
      <c r="D45" s="4">
        <v>239</v>
      </c>
      <c r="E45" s="23" t="s">
        <v>956</v>
      </c>
      <c r="F45" s="18" t="s">
        <v>811</v>
      </c>
    </row>
    <row r="46" spans="1:6" ht="30">
      <c r="A46" s="17" t="s">
        <v>861</v>
      </c>
      <c r="B46" s="3" t="s">
        <v>862</v>
      </c>
      <c r="C46" s="3" t="s">
        <v>914</v>
      </c>
      <c r="D46" s="4">
        <v>169</v>
      </c>
      <c r="E46" s="23" t="s">
        <v>866</v>
      </c>
      <c r="F46" s="18" t="s">
        <v>811</v>
      </c>
    </row>
    <row r="47" spans="1:6" ht="30">
      <c r="A47" s="17" t="s">
        <v>865</v>
      </c>
      <c r="B47" s="3" t="s">
        <v>1007</v>
      </c>
      <c r="C47" s="3" t="s">
        <v>914</v>
      </c>
      <c r="D47" s="4">
        <v>300</v>
      </c>
      <c r="E47" s="23" t="s">
        <v>1010</v>
      </c>
      <c r="F47" s="18" t="s">
        <v>811</v>
      </c>
    </row>
    <row r="48" spans="1:6" ht="30.75" thickBot="1">
      <c r="A48" s="19" t="s">
        <v>865</v>
      </c>
      <c r="B48" s="20" t="s">
        <v>1008</v>
      </c>
      <c r="C48" s="20" t="s">
        <v>1009</v>
      </c>
      <c r="D48" s="21">
        <v>300</v>
      </c>
      <c r="E48" s="26" t="s">
        <v>1011</v>
      </c>
      <c r="F48" s="22" t="s">
        <v>811</v>
      </c>
    </row>
    <row r="50" spans="1:6" ht="19.5" thickBot="1">
      <c r="A50" s="2" t="s">
        <v>891</v>
      </c>
    </row>
    <row r="51" spans="1:6" s="1" customFormat="1" ht="15.75" thickBot="1">
      <c r="A51" s="10" t="s">
        <v>957</v>
      </c>
      <c r="B51" s="11" t="s">
        <v>958</v>
      </c>
      <c r="C51" s="11" t="s">
        <v>959</v>
      </c>
      <c r="D51" s="11" t="s">
        <v>810</v>
      </c>
      <c r="E51" s="11" t="s">
        <v>960</v>
      </c>
      <c r="F51" s="12" t="s">
        <v>809</v>
      </c>
    </row>
    <row r="52" spans="1:6" ht="30">
      <c r="A52" s="13" t="s">
        <v>932</v>
      </c>
      <c r="B52" s="14" t="s">
        <v>894</v>
      </c>
      <c r="C52" s="14" t="s">
        <v>893</v>
      </c>
      <c r="D52" s="15">
        <v>99</v>
      </c>
      <c r="E52" s="24" t="s">
        <v>895</v>
      </c>
      <c r="F52" s="16" t="s">
        <v>932</v>
      </c>
    </row>
    <row r="53" spans="1:6" ht="30">
      <c r="A53" s="17" t="s">
        <v>865</v>
      </c>
      <c r="B53" s="3" t="s">
        <v>871</v>
      </c>
      <c r="C53" s="3" t="s">
        <v>896</v>
      </c>
      <c r="D53" s="4">
        <v>110</v>
      </c>
      <c r="E53" s="23" t="s">
        <v>868</v>
      </c>
      <c r="F53" s="18" t="s">
        <v>811</v>
      </c>
    </row>
    <row r="54" spans="1:6" ht="30">
      <c r="A54" s="17" t="s">
        <v>865</v>
      </c>
      <c r="B54" s="3" t="s">
        <v>872</v>
      </c>
      <c r="C54" s="3" t="s">
        <v>869</v>
      </c>
      <c r="D54" s="4">
        <v>130</v>
      </c>
      <c r="E54" s="23" t="s">
        <v>868</v>
      </c>
      <c r="F54" s="18" t="s">
        <v>811</v>
      </c>
    </row>
    <row r="55" spans="1:6" ht="30">
      <c r="A55" s="17" t="s">
        <v>865</v>
      </c>
      <c r="B55" s="3" t="s">
        <v>873</v>
      </c>
      <c r="C55" s="3" t="s">
        <v>870</v>
      </c>
      <c r="D55" s="4">
        <v>120</v>
      </c>
      <c r="E55" s="23" t="s">
        <v>875</v>
      </c>
      <c r="F55" s="18" t="s">
        <v>811</v>
      </c>
    </row>
    <row r="56" spans="1:6" ht="30">
      <c r="A56" s="17" t="s">
        <v>865</v>
      </c>
      <c r="B56" s="3" t="s">
        <v>874</v>
      </c>
      <c r="C56" s="3" t="s">
        <v>892</v>
      </c>
      <c r="D56" s="4">
        <v>150</v>
      </c>
      <c r="E56" s="23" t="s">
        <v>875</v>
      </c>
      <c r="F56" s="18" t="s">
        <v>811</v>
      </c>
    </row>
    <row r="57" spans="1:6">
      <c r="A57" s="17"/>
      <c r="B57" s="3"/>
      <c r="C57" s="3"/>
      <c r="D57" s="4"/>
      <c r="E57" s="3"/>
      <c r="F57" s="18"/>
    </row>
    <row r="58" spans="1:6">
      <c r="A58" s="17" t="s">
        <v>876</v>
      </c>
      <c r="B58" s="3" t="s">
        <v>877</v>
      </c>
      <c r="C58" s="3" t="s">
        <v>878</v>
      </c>
      <c r="D58" s="4">
        <v>65</v>
      </c>
      <c r="E58" s="3" t="s">
        <v>879</v>
      </c>
      <c r="F58" s="25" t="s">
        <v>883</v>
      </c>
    </row>
    <row r="59" spans="1:6" ht="15.75" thickBot="1">
      <c r="A59" s="19" t="s">
        <v>876</v>
      </c>
      <c r="B59" s="20" t="s">
        <v>880</v>
      </c>
      <c r="C59" s="20" t="s">
        <v>881</v>
      </c>
      <c r="D59" s="21">
        <v>95</v>
      </c>
      <c r="E59" s="20" t="s">
        <v>882</v>
      </c>
      <c r="F59" s="22" t="str">
        <f>F58</f>
        <v>www.klymit.com</v>
      </c>
    </row>
    <row r="61" spans="1:6" ht="19.5" thickBot="1">
      <c r="A61" s="2" t="s">
        <v>884</v>
      </c>
    </row>
    <row r="62" spans="1:6" s="1" customFormat="1" ht="15.75" thickBot="1">
      <c r="A62" s="10" t="s">
        <v>957</v>
      </c>
      <c r="B62" s="11" t="s">
        <v>958</v>
      </c>
      <c r="C62" s="11" t="s">
        <v>959</v>
      </c>
      <c r="D62" s="11" t="s">
        <v>810</v>
      </c>
      <c r="E62" s="11" t="s">
        <v>960</v>
      </c>
      <c r="F62" s="12" t="s">
        <v>809</v>
      </c>
    </row>
    <row r="63" spans="1:6" ht="30">
      <c r="A63" s="13" t="s">
        <v>885</v>
      </c>
      <c r="B63" s="14" t="s">
        <v>886</v>
      </c>
      <c r="C63" s="14" t="s">
        <v>887</v>
      </c>
      <c r="D63" s="15">
        <v>40</v>
      </c>
      <c r="E63" s="24" t="s">
        <v>812</v>
      </c>
      <c r="F63" s="16" t="s">
        <v>811</v>
      </c>
    </row>
    <row r="64" spans="1:6" ht="15.75" thickBot="1">
      <c r="A64" s="19" t="s">
        <v>888</v>
      </c>
      <c r="B64" s="20"/>
      <c r="C64" s="20" t="s">
        <v>754</v>
      </c>
      <c r="D64" s="21">
        <v>15</v>
      </c>
      <c r="E64" s="20" t="s">
        <v>953</v>
      </c>
      <c r="F64" s="22" t="s">
        <v>811</v>
      </c>
    </row>
    <row r="66" spans="1:6" ht="19.5" thickBot="1">
      <c r="A66" s="2" t="s">
        <v>736</v>
      </c>
    </row>
    <row r="67" spans="1:6" s="1" customFormat="1" ht="15.75" thickBot="1">
      <c r="A67" s="7" t="s">
        <v>957</v>
      </c>
      <c r="B67" s="8" t="s">
        <v>958</v>
      </c>
      <c r="C67" s="8" t="s">
        <v>959</v>
      </c>
      <c r="D67" s="8" t="s">
        <v>810</v>
      </c>
      <c r="E67" s="8" t="s">
        <v>960</v>
      </c>
      <c r="F67" s="9" t="s">
        <v>809</v>
      </c>
    </row>
    <row r="68" spans="1:6">
      <c r="A68" s="5" t="s">
        <v>1012</v>
      </c>
      <c r="B68" s="5" t="s">
        <v>731</v>
      </c>
      <c r="C68" s="5" t="s">
        <v>813</v>
      </c>
      <c r="D68" s="6">
        <v>20</v>
      </c>
      <c r="E68" s="5" t="s">
        <v>732</v>
      </c>
      <c r="F68" s="5" t="s">
        <v>811</v>
      </c>
    </row>
    <row r="69" spans="1:6">
      <c r="A69" s="3" t="s">
        <v>734</v>
      </c>
      <c r="B69" s="3" t="s">
        <v>735</v>
      </c>
      <c r="C69" s="3" t="s">
        <v>814</v>
      </c>
      <c r="D69" s="4">
        <v>30</v>
      </c>
      <c r="E69" s="3" t="s">
        <v>737</v>
      </c>
      <c r="F69" s="3" t="s">
        <v>811</v>
      </c>
    </row>
    <row r="70" spans="1:6">
      <c r="A70" s="3" t="s">
        <v>738</v>
      </c>
      <c r="B70" s="3" t="s">
        <v>739</v>
      </c>
      <c r="C70" s="3" t="s">
        <v>740</v>
      </c>
      <c r="D70" s="4">
        <v>80</v>
      </c>
      <c r="E70" s="3" t="s">
        <v>741</v>
      </c>
      <c r="F70" s="3" t="s">
        <v>811</v>
      </c>
    </row>
    <row r="71" spans="1:6">
      <c r="A71" s="3" t="s">
        <v>738</v>
      </c>
      <c r="B71" s="3" t="s">
        <v>742</v>
      </c>
      <c r="C71" s="3" t="s">
        <v>743</v>
      </c>
      <c r="D71" s="4">
        <v>100</v>
      </c>
      <c r="E71" s="3" t="s">
        <v>741</v>
      </c>
      <c r="F71" s="3" t="s">
        <v>811</v>
      </c>
    </row>
    <row r="73" spans="1:6" ht="19.5" thickBot="1">
      <c r="A73" s="2" t="s">
        <v>744</v>
      </c>
    </row>
    <row r="74" spans="1:6" s="1" customFormat="1" ht="15.75" thickBot="1">
      <c r="A74" s="10" t="s">
        <v>957</v>
      </c>
      <c r="B74" s="11" t="s">
        <v>958</v>
      </c>
      <c r="C74" s="11" t="s">
        <v>959</v>
      </c>
      <c r="D74" s="11" t="s">
        <v>810</v>
      </c>
      <c r="E74" s="11" t="s">
        <v>960</v>
      </c>
      <c r="F74" s="12" t="s">
        <v>809</v>
      </c>
    </row>
    <row r="75" spans="1:6">
      <c r="A75" s="13" t="s">
        <v>745</v>
      </c>
      <c r="B75" s="14" t="s">
        <v>817</v>
      </c>
      <c r="C75" s="14" t="s">
        <v>746</v>
      </c>
      <c r="D75" s="15">
        <v>16</v>
      </c>
      <c r="E75" s="14" t="s">
        <v>752</v>
      </c>
      <c r="F75" s="16" t="s">
        <v>811</v>
      </c>
    </row>
    <row r="76" spans="1:6">
      <c r="A76" s="17" t="s">
        <v>747</v>
      </c>
      <c r="B76" s="3" t="s">
        <v>816</v>
      </c>
      <c r="C76" s="3" t="s">
        <v>748</v>
      </c>
      <c r="D76" s="4">
        <v>17</v>
      </c>
      <c r="E76" s="3" t="s">
        <v>749</v>
      </c>
      <c r="F76" s="18" t="s">
        <v>811</v>
      </c>
    </row>
    <row r="77" spans="1:6">
      <c r="A77" s="17" t="s">
        <v>734</v>
      </c>
      <c r="B77" s="3" t="s">
        <v>750</v>
      </c>
      <c r="C77" s="3" t="s">
        <v>751</v>
      </c>
      <c r="D77" s="4">
        <v>10</v>
      </c>
      <c r="E77" s="3" t="s">
        <v>815</v>
      </c>
      <c r="F77" s="18" t="s">
        <v>811</v>
      </c>
    </row>
    <row r="78" spans="1:6">
      <c r="A78" s="17" t="s">
        <v>747</v>
      </c>
      <c r="B78" s="3" t="s">
        <v>753</v>
      </c>
      <c r="C78" s="3" t="s">
        <v>754</v>
      </c>
      <c r="D78" s="4">
        <v>36</v>
      </c>
      <c r="E78" s="3" t="s">
        <v>755</v>
      </c>
      <c r="F78" s="18" t="s">
        <v>811</v>
      </c>
    </row>
    <row r="79" spans="1:6" ht="15.75" thickBot="1">
      <c r="A79" s="19" t="s">
        <v>747</v>
      </c>
      <c r="B79" s="20" t="s">
        <v>818</v>
      </c>
      <c r="C79" s="20" t="s">
        <v>889</v>
      </c>
      <c r="D79" s="21">
        <v>10</v>
      </c>
      <c r="E79" s="20" t="s">
        <v>890</v>
      </c>
      <c r="F79" s="22" t="s">
        <v>811</v>
      </c>
    </row>
    <row r="80" spans="1:6">
      <c r="A80" t="s">
        <v>819</v>
      </c>
    </row>
  </sheetData>
  <phoneticPr fontId="7" type="noConversion"/>
  <hyperlinks>
    <hyperlink ref="F34:F35" r:id="rId1" display="www.lightheartgear.com" xr:uid="{00000000-0004-0000-0100-000000000000}"/>
    <hyperlink ref="F58" r:id="rId2" xr:uid="{00000000-0004-0000-0100-000001000000}"/>
    <hyperlink ref="F21" r:id="rId3" xr:uid="{00000000-0004-0000-0100-000002000000}"/>
    <hyperlink ref="F22" r:id="rId4" xr:uid="{00000000-0004-0000-0100-000003000000}"/>
    <hyperlink ref="F34" r:id="rId5" xr:uid="{00000000-0004-0000-0100-000004000000}"/>
    <hyperlink ref="F35:F36" r:id="rId6" display="www.lightheartgear.com" xr:uid="{00000000-0004-0000-0100-000005000000}"/>
  </hyperlinks>
  <pageMargins left="0.7" right="0.7" top="0.5" bottom="0.5" header="0.3" footer="0.3"/>
  <pageSetup scale="68" fitToHeight="0" orientation="portrait" horizontalDpi="1200" verticalDpi="1200" r:id="rId7"/>
  <legacyDrawing r:id="rId8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M214"/>
  <sheetViews>
    <sheetView topLeftCell="A39" workbookViewId="0">
      <selection activeCell="M14" sqref="M14"/>
    </sheetView>
  </sheetViews>
  <sheetFormatPr defaultColWidth="12" defaultRowHeight="15.75"/>
  <cols>
    <col min="1" max="1" width="13.7109375" style="86" customWidth="1"/>
    <col min="2" max="2" width="22.28515625" style="86" customWidth="1"/>
    <col min="3" max="3" width="43.140625" style="87" customWidth="1"/>
    <col min="4" max="4" width="7.42578125" style="112" customWidth="1"/>
    <col min="5" max="5" width="7.140625" style="112" customWidth="1"/>
    <col min="6" max="6" width="9" style="87" customWidth="1"/>
    <col min="7" max="7" width="8.28515625" style="122" customWidth="1"/>
    <col min="8" max="8" width="8.7109375" style="88" customWidth="1"/>
    <col min="9" max="9" width="9" style="88" customWidth="1"/>
    <col min="10" max="10" width="12.85546875" style="88" customWidth="1"/>
    <col min="11" max="11" width="11.85546875" style="88" customWidth="1"/>
    <col min="12" max="12" width="7.7109375" style="88" customWidth="1"/>
    <col min="13" max="13" width="106.7109375" style="86" customWidth="1"/>
    <col min="14" max="16384" width="12" style="88"/>
  </cols>
  <sheetData>
    <row r="1" spans="1:13" s="85" customFormat="1" ht="38.25">
      <c r="A1" s="83" t="s">
        <v>700</v>
      </c>
      <c r="B1" s="83" t="s">
        <v>701</v>
      </c>
      <c r="C1" s="84" t="s">
        <v>702</v>
      </c>
      <c r="D1" s="111" t="s">
        <v>703</v>
      </c>
      <c r="E1" s="111" t="s">
        <v>159</v>
      </c>
      <c r="F1" s="84" t="s">
        <v>704</v>
      </c>
      <c r="G1" s="121" t="s">
        <v>705</v>
      </c>
      <c r="H1" s="85" t="s">
        <v>706</v>
      </c>
      <c r="I1" s="85" t="s">
        <v>707</v>
      </c>
      <c r="J1" s="85" t="s">
        <v>708</v>
      </c>
      <c r="K1" s="85" t="s">
        <v>709</v>
      </c>
      <c r="L1" s="85" t="s">
        <v>710</v>
      </c>
      <c r="M1" s="83" t="s">
        <v>960</v>
      </c>
    </row>
    <row r="2" spans="1:13" s="86" customFormat="1">
      <c r="C2" s="87"/>
      <c r="D2" s="112"/>
      <c r="E2" s="113"/>
      <c r="F2" s="87"/>
      <c r="G2" s="122"/>
      <c r="H2" s="89"/>
      <c r="I2" s="90"/>
      <c r="J2" s="88"/>
      <c r="K2" s="91"/>
      <c r="L2" s="88"/>
    </row>
    <row r="3" spans="1:13" s="86" customFormat="1">
      <c r="A3" s="86" t="s">
        <v>711</v>
      </c>
      <c r="B3" s="86" t="s">
        <v>943</v>
      </c>
      <c r="C3" s="87" t="s">
        <v>712</v>
      </c>
      <c r="D3" s="112" t="s">
        <v>713</v>
      </c>
      <c r="E3" s="113">
        <v>60</v>
      </c>
      <c r="F3" s="88" t="s">
        <v>714</v>
      </c>
      <c r="G3" s="122">
        <v>225</v>
      </c>
      <c r="H3" s="89">
        <v>844</v>
      </c>
      <c r="I3" s="90">
        <v>1.8625</v>
      </c>
      <c r="J3" s="88" t="s">
        <v>715</v>
      </c>
      <c r="K3" s="91">
        <v>5</v>
      </c>
      <c r="L3" s="88">
        <v>296</v>
      </c>
    </row>
    <row r="4" spans="1:13" s="86" customFormat="1">
      <c r="A4" s="86" t="s">
        <v>711</v>
      </c>
      <c r="B4" s="86" t="s">
        <v>943</v>
      </c>
      <c r="C4" s="87" t="s">
        <v>712</v>
      </c>
      <c r="D4" s="112" t="s">
        <v>713</v>
      </c>
      <c r="E4" s="113">
        <v>60</v>
      </c>
      <c r="F4" s="88" t="s">
        <v>716</v>
      </c>
      <c r="G4" s="122">
        <v>225</v>
      </c>
      <c r="H4" s="89">
        <v>865</v>
      </c>
      <c r="I4" s="90">
        <v>1.90625</v>
      </c>
      <c r="J4" s="88" t="s">
        <v>717</v>
      </c>
      <c r="K4" s="91">
        <v>5</v>
      </c>
      <c r="L4" s="88">
        <v>296</v>
      </c>
    </row>
    <row r="5" spans="1:13" s="86" customFormat="1">
      <c r="A5" s="86" t="s">
        <v>711</v>
      </c>
      <c r="B5" s="86" t="s">
        <v>943</v>
      </c>
      <c r="C5" s="87" t="s">
        <v>712</v>
      </c>
      <c r="D5" s="112" t="s">
        <v>713</v>
      </c>
      <c r="E5" s="113">
        <v>60</v>
      </c>
      <c r="F5" s="88" t="s">
        <v>718</v>
      </c>
      <c r="G5" s="122">
        <v>225</v>
      </c>
      <c r="H5" s="89">
        <v>884</v>
      </c>
      <c r="I5" s="90">
        <v>1.95</v>
      </c>
      <c r="J5" s="88" t="s">
        <v>719</v>
      </c>
      <c r="K5" s="91">
        <v>5</v>
      </c>
      <c r="L5" s="88">
        <v>296</v>
      </c>
    </row>
    <row r="6" spans="1:13" s="86" customFormat="1" ht="31.5">
      <c r="A6" s="86" t="s">
        <v>711</v>
      </c>
      <c r="B6" s="86" t="s">
        <v>943</v>
      </c>
      <c r="C6" s="87" t="s">
        <v>720</v>
      </c>
      <c r="D6" s="112" t="s">
        <v>713</v>
      </c>
      <c r="E6" s="113">
        <v>60</v>
      </c>
      <c r="F6" s="88" t="s">
        <v>714</v>
      </c>
      <c r="G6" s="122">
        <v>270</v>
      </c>
      <c r="H6" s="89">
        <v>1025</v>
      </c>
      <c r="I6" s="90">
        <v>2.2562500000000001</v>
      </c>
      <c r="J6" s="88" t="s">
        <v>721</v>
      </c>
      <c r="K6" s="91">
        <v>5</v>
      </c>
      <c r="L6" s="88">
        <v>296</v>
      </c>
    </row>
    <row r="7" spans="1:13" s="86" customFormat="1" ht="31.5">
      <c r="A7" s="86" t="s">
        <v>711</v>
      </c>
      <c r="B7" s="86" t="s">
        <v>943</v>
      </c>
      <c r="C7" s="87" t="s">
        <v>720</v>
      </c>
      <c r="D7" s="112" t="s">
        <v>713</v>
      </c>
      <c r="E7" s="113">
        <v>60</v>
      </c>
      <c r="F7" s="88" t="s">
        <v>716</v>
      </c>
      <c r="G7" s="122">
        <v>270</v>
      </c>
      <c r="H7" s="89">
        <v>1064</v>
      </c>
      <c r="I7" s="90">
        <v>2.34375</v>
      </c>
      <c r="J7" s="88" t="s">
        <v>722</v>
      </c>
      <c r="K7" s="91">
        <v>5</v>
      </c>
      <c r="L7" s="88">
        <v>296</v>
      </c>
    </row>
    <row r="8" spans="1:13" s="86" customFormat="1" ht="31.5">
      <c r="A8" s="86" t="s">
        <v>711</v>
      </c>
      <c r="B8" s="86" t="s">
        <v>943</v>
      </c>
      <c r="C8" s="87" t="s">
        <v>720</v>
      </c>
      <c r="D8" s="112" t="s">
        <v>713</v>
      </c>
      <c r="E8" s="113">
        <v>60</v>
      </c>
      <c r="F8" s="88" t="s">
        <v>718</v>
      </c>
      <c r="G8" s="122">
        <v>270</v>
      </c>
      <c r="H8" s="89">
        <v>1102</v>
      </c>
      <c r="I8" s="90">
        <v>2.4312499999999999</v>
      </c>
      <c r="J8" s="88" t="s">
        <v>723</v>
      </c>
      <c r="K8" s="91">
        <v>5</v>
      </c>
      <c r="L8" s="88">
        <v>296</v>
      </c>
    </row>
    <row r="9" spans="1:13" s="86" customFormat="1">
      <c r="C9" s="87"/>
      <c r="D9" s="112"/>
      <c r="E9" s="113"/>
      <c r="F9" s="87"/>
      <c r="G9" s="122"/>
      <c r="H9" s="89"/>
      <c r="I9" s="90"/>
      <c r="J9" s="88"/>
      <c r="K9" s="91"/>
      <c r="L9" s="88"/>
    </row>
    <row r="10" spans="1:13" s="86" customFormat="1">
      <c r="A10" s="86" t="s">
        <v>711</v>
      </c>
      <c r="B10" s="86" t="s">
        <v>945</v>
      </c>
      <c r="C10" s="87" t="s">
        <v>724</v>
      </c>
      <c r="D10" s="112" t="s">
        <v>716</v>
      </c>
      <c r="E10" s="113">
        <v>60</v>
      </c>
      <c r="F10" s="87" t="s">
        <v>725</v>
      </c>
      <c r="G10" s="122">
        <v>199.95</v>
      </c>
      <c r="H10" s="89">
        <f t="shared" ref="H10:H13" si="0">I10*453.592</f>
        <v>1040.4266500000001</v>
      </c>
      <c r="I10" s="90">
        <v>2.2937500000000002</v>
      </c>
      <c r="J10" s="88" t="s">
        <v>726</v>
      </c>
      <c r="K10" s="91">
        <v>4</v>
      </c>
      <c r="L10" s="88">
        <v>25</v>
      </c>
    </row>
    <row r="11" spans="1:13" s="86" customFormat="1">
      <c r="A11" s="86" t="s">
        <v>711</v>
      </c>
      <c r="B11" s="86" t="s">
        <v>945</v>
      </c>
      <c r="C11" s="87" t="s">
        <v>724</v>
      </c>
      <c r="D11" s="112" t="s">
        <v>716</v>
      </c>
      <c r="E11" s="113">
        <v>60</v>
      </c>
      <c r="F11" s="87" t="s">
        <v>727</v>
      </c>
      <c r="G11" s="122">
        <v>199.95</v>
      </c>
      <c r="H11" s="89">
        <f t="shared" si="0"/>
        <v>1097.12565</v>
      </c>
      <c r="I11" s="90">
        <v>2.4187500000000002</v>
      </c>
      <c r="J11" s="88" t="s">
        <v>585</v>
      </c>
      <c r="K11" s="91">
        <v>4</v>
      </c>
      <c r="L11" s="88">
        <v>25</v>
      </c>
    </row>
    <row r="12" spans="1:13" s="86" customFormat="1">
      <c r="A12" s="86" t="s">
        <v>711</v>
      </c>
      <c r="B12" s="86" t="s">
        <v>945</v>
      </c>
      <c r="C12" s="87" t="s">
        <v>586</v>
      </c>
      <c r="D12" s="112" t="s">
        <v>713</v>
      </c>
      <c r="E12" s="113">
        <v>60</v>
      </c>
      <c r="F12" s="87" t="s">
        <v>725</v>
      </c>
      <c r="G12" s="122">
        <v>92.73</v>
      </c>
      <c r="H12" s="89">
        <f t="shared" si="0"/>
        <v>997.90240000000006</v>
      </c>
      <c r="I12" s="90">
        <v>2.2000000000000002</v>
      </c>
      <c r="J12" s="88" t="s">
        <v>587</v>
      </c>
      <c r="K12" s="91">
        <v>4.3</v>
      </c>
      <c r="L12" s="88">
        <v>9</v>
      </c>
    </row>
    <row r="13" spans="1:13" s="86" customFormat="1">
      <c r="A13" s="86" t="s">
        <v>711</v>
      </c>
      <c r="B13" s="86" t="s">
        <v>945</v>
      </c>
      <c r="C13" s="87" t="s">
        <v>588</v>
      </c>
      <c r="D13" s="112" t="s">
        <v>713</v>
      </c>
      <c r="E13" s="113">
        <v>60</v>
      </c>
      <c r="F13" s="87" t="s">
        <v>727</v>
      </c>
      <c r="G13" s="122">
        <v>92.93</v>
      </c>
      <c r="H13" s="89">
        <f t="shared" si="0"/>
        <v>1043.2615999999998</v>
      </c>
      <c r="I13" s="90">
        <v>2.2999999999999998</v>
      </c>
      <c r="J13" s="88" t="s">
        <v>589</v>
      </c>
      <c r="K13" s="91">
        <v>4.3</v>
      </c>
      <c r="L13" s="88">
        <v>9</v>
      </c>
    </row>
    <row r="14" spans="1:13" s="86" customFormat="1">
      <c r="C14" s="87"/>
      <c r="D14" s="112"/>
      <c r="E14" s="113"/>
      <c r="F14" s="87"/>
      <c r="G14" s="122"/>
      <c r="H14" s="89"/>
      <c r="I14" s="90"/>
      <c r="J14" s="88"/>
      <c r="K14" s="91"/>
      <c r="L14" s="88"/>
    </row>
    <row r="15" spans="1:13" s="86" customFormat="1" ht="31.5">
      <c r="A15" s="86" t="s">
        <v>711</v>
      </c>
      <c r="B15" s="86" t="s">
        <v>590</v>
      </c>
      <c r="C15" s="87" t="s">
        <v>591</v>
      </c>
      <c r="D15" s="112" t="s">
        <v>713</v>
      </c>
      <c r="E15" s="113">
        <v>40</v>
      </c>
      <c r="F15" s="87" t="s">
        <v>714</v>
      </c>
      <c r="G15" s="122">
        <v>310</v>
      </c>
      <c r="H15" s="89">
        <f t="shared" ref="H15:H54" si="1">I15*453.592</f>
        <v>915.68884999999989</v>
      </c>
      <c r="I15" s="90">
        <v>2.0187499999999998</v>
      </c>
      <c r="J15" s="88" t="s">
        <v>592</v>
      </c>
      <c r="K15" s="91">
        <v>5</v>
      </c>
      <c r="L15" s="88">
        <v>3</v>
      </c>
    </row>
    <row r="16" spans="1:13" s="86" customFormat="1" ht="31.5">
      <c r="A16" s="86" t="s">
        <v>711</v>
      </c>
      <c r="B16" s="86" t="s">
        <v>590</v>
      </c>
      <c r="C16" s="87" t="s">
        <v>591</v>
      </c>
      <c r="D16" s="112" t="s">
        <v>713</v>
      </c>
      <c r="E16" s="113">
        <v>40</v>
      </c>
      <c r="F16" s="87" t="s">
        <v>716</v>
      </c>
      <c r="G16" s="122">
        <v>310</v>
      </c>
      <c r="H16" s="89">
        <f t="shared" si="1"/>
        <v>915.68884999999989</v>
      </c>
      <c r="I16" s="90">
        <v>2.0187499999999998</v>
      </c>
      <c r="J16" s="88" t="s">
        <v>592</v>
      </c>
      <c r="K16" s="91">
        <v>5</v>
      </c>
      <c r="L16" s="88">
        <v>3</v>
      </c>
    </row>
    <row r="17" spans="1:12" s="86" customFormat="1" ht="31.5">
      <c r="A17" s="86" t="s">
        <v>711</v>
      </c>
      <c r="B17" s="86" t="s">
        <v>590</v>
      </c>
      <c r="C17" s="87" t="s">
        <v>591</v>
      </c>
      <c r="D17" s="112" t="s">
        <v>713</v>
      </c>
      <c r="E17" s="113">
        <v>40</v>
      </c>
      <c r="F17" s="87" t="s">
        <v>718</v>
      </c>
      <c r="G17" s="122">
        <v>310</v>
      </c>
      <c r="H17" s="89">
        <f t="shared" si="1"/>
        <v>915.68884999999989</v>
      </c>
      <c r="I17" s="90">
        <v>2.0187499999999998</v>
      </c>
      <c r="J17" s="88" t="s">
        <v>592</v>
      </c>
      <c r="K17" s="91">
        <v>5</v>
      </c>
      <c r="L17" s="88">
        <v>3</v>
      </c>
    </row>
    <row r="18" spans="1:12" s="86" customFormat="1" ht="31.5">
      <c r="A18" s="86" t="s">
        <v>711</v>
      </c>
      <c r="B18" s="86" t="s">
        <v>590</v>
      </c>
      <c r="C18" s="87" t="s">
        <v>591</v>
      </c>
      <c r="D18" s="112" t="s">
        <v>713</v>
      </c>
      <c r="E18" s="113">
        <v>40</v>
      </c>
      <c r="F18" s="87" t="s">
        <v>727</v>
      </c>
      <c r="G18" s="122">
        <v>310</v>
      </c>
      <c r="H18" s="89">
        <f t="shared" si="1"/>
        <v>915.68884999999989</v>
      </c>
      <c r="I18" s="90">
        <v>2.0187499999999998</v>
      </c>
      <c r="J18" s="88" t="s">
        <v>592</v>
      </c>
      <c r="K18" s="91">
        <v>5</v>
      </c>
      <c r="L18" s="88">
        <v>3</v>
      </c>
    </row>
    <row r="19" spans="1:12" s="86" customFormat="1" ht="31.5">
      <c r="A19" s="86" t="s">
        <v>711</v>
      </c>
      <c r="B19" s="86" t="s">
        <v>590</v>
      </c>
      <c r="C19" s="87" t="s">
        <v>608</v>
      </c>
      <c r="D19" s="112" t="s">
        <v>713</v>
      </c>
      <c r="E19" s="113">
        <v>40</v>
      </c>
      <c r="F19" s="87" t="s">
        <v>714</v>
      </c>
      <c r="G19" s="122">
        <v>330</v>
      </c>
      <c r="H19" s="89">
        <f t="shared" si="1"/>
        <v>915.68884999999989</v>
      </c>
      <c r="I19" s="90">
        <v>2.0187499999999998</v>
      </c>
      <c r="J19" s="88" t="s">
        <v>592</v>
      </c>
      <c r="K19" s="91">
        <v>5</v>
      </c>
      <c r="L19" s="88">
        <v>3</v>
      </c>
    </row>
    <row r="20" spans="1:12" s="86" customFormat="1" ht="31.5">
      <c r="A20" s="86" t="s">
        <v>711</v>
      </c>
      <c r="B20" s="86" t="s">
        <v>590</v>
      </c>
      <c r="C20" s="87" t="s">
        <v>608</v>
      </c>
      <c r="D20" s="112" t="s">
        <v>713</v>
      </c>
      <c r="E20" s="113">
        <v>40</v>
      </c>
      <c r="F20" s="87" t="s">
        <v>716</v>
      </c>
      <c r="G20" s="122">
        <v>330</v>
      </c>
      <c r="H20" s="89">
        <f t="shared" si="1"/>
        <v>915.68884999999989</v>
      </c>
      <c r="I20" s="90">
        <v>2.0187499999999998</v>
      </c>
      <c r="J20" s="88" t="s">
        <v>592</v>
      </c>
      <c r="K20" s="91">
        <v>5</v>
      </c>
      <c r="L20" s="88">
        <v>3</v>
      </c>
    </row>
    <row r="21" spans="1:12" s="86" customFormat="1" ht="31.5">
      <c r="A21" s="86" t="s">
        <v>711</v>
      </c>
      <c r="B21" s="86" t="s">
        <v>590</v>
      </c>
      <c r="C21" s="87" t="s">
        <v>608</v>
      </c>
      <c r="D21" s="112" t="s">
        <v>713</v>
      </c>
      <c r="E21" s="113">
        <v>40</v>
      </c>
      <c r="F21" s="87" t="s">
        <v>718</v>
      </c>
      <c r="G21" s="122">
        <v>330</v>
      </c>
      <c r="H21" s="89">
        <f t="shared" si="1"/>
        <v>915.68884999999989</v>
      </c>
      <c r="I21" s="90">
        <v>2.0187499999999998</v>
      </c>
      <c r="J21" s="88" t="s">
        <v>592</v>
      </c>
      <c r="K21" s="91">
        <v>5</v>
      </c>
      <c r="L21" s="88">
        <v>3</v>
      </c>
    </row>
    <row r="22" spans="1:12" s="86" customFormat="1" ht="31.5">
      <c r="A22" s="86" t="s">
        <v>711</v>
      </c>
      <c r="B22" s="86" t="s">
        <v>590</v>
      </c>
      <c r="C22" s="87" t="s">
        <v>608</v>
      </c>
      <c r="D22" s="112" t="s">
        <v>713</v>
      </c>
      <c r="E22" s="113">
        <v>40</v>
      </c>
      <c r="F22" s="87" t="s">
        <v>727</v>
      </c>
      <c r="G22" s="122">
        <v>330</v>
      </c>
      <c r="H22" s="89">
        <f t="shared" si="1"/>
        <v>915.68884999999989</v>
      </c>
      <c r="I22" s="90">
        <v>2.0187499999999998</v>
      </c>
      <c r="J22" s="88" t="s">
        <v>592</v>
      </c>
      <c r="K22" s="91">
        <v>5</v>
      </c>
      <c r="L22" s="88">
        <v>3</v>
      </c>
    </row>
    <row r="23" spans="1:12" s="86" customFormat="1" ht="31.5">
      <c r="A23" s="86" t="s">
        <v>711</v>
      </c>
      <c r="B23" s="86" t="s">
        <v>590</v>
      </c>
      <c r="C23" s="87" t="s">
        <v>609</v>
      </c>
      <c r="D23" s="112" t="s">
        <v>713</v>
      </c>
      <c r="E23" s="113">
        <v>55</v>
      </c>
      <c r="F23" s="87" t="s">
        <v>714</v>
      </c>
      <c r="G23" s="122">
        <v>345</v>
      </c>
      <c r="H23" s="89">
        <f t="shared" si="1"/>
        <v>989.39754999999991</v>
      </c>
      <c r="I23" s="90">
        <v>2.1812499999999999</v>
      </c>
      <c r="J23" s="88" t="s">
        <v>610</v>
      </c>
      <c r="K23" s="91">
        <v>4.25</v>
      </c>
      <c r="L23" s="88">
        <v>7</v>
      </c>
    </row>
    <row r="24" spans="1:12" s="86" customFormat="1" ht="31.5">
      <c r="A24" s="86" t="s">
        <v>711</v>
      </c>
      <c r="B24" s="86" t="s">
        <v>590</v>
      </c>
      <c r="C24" s="87" t="s">
        <v>609</v>
      </c>
      <c r="D24" s="112" t="s">
        <v>713</v>
      </c>
      <c r="E24" s="113">
        <v>55</v>
      </c>
      <c r="F24" s="87" t="s">
        <v>716</v>
      </c>
      <c r="G24" s="122">
        <v>345</v>
      </c>
      <c r="H24" s="89">
        <f t="shared" si="1"/>
        <v>989.39754999999991</v>
      </c>
      <c r="I24" s="90">
        <v>2.1812499999999999</v>
      </c>
      <c r="J24" s="88" t="s">
        <v>610</v>
      </c>
      <c r="K24" s="91">
        <v>4.25</v>
      </c>
      <c r="L24" s="88">
        <v>7</v>
      </c>
    </row>
    <row r="25" spans="1:12" s="86" customFormat="1" ht="31.5">
      <c r="A25" s="86" t="s">
        <v>711</v>
      </c>
      <c r="B25" s="86" t="s">
        <v>590</v>
      </c>
      <c r="C25" s="87" t="s">
        <v>609</v>
      </c>
      <c r="D25" s="112" t="s">
        <v>713</v>
      </c>
      <c r="E25" s="113">
        <v>55</v>
      </c>
      <c r="F25" s="87" t="s">
        <v>718</v>
      </c>
      <c r="G25" s="122">
        <v>345</v>
      </c>
      <c r="H25" s="89">
        <f t="shared" si="1"/>
        <v>989.39754999999991</v>
      </c>
      <c r="I25" s="90">
        <v>2.1812499999999999</v>
      </c>
      <c r="J25" s="88" t="s">
        <v>610</v>
      </c>
      <c r="K25" s="91">
        <v>4.25</v>
      </c>
      <c r="L25" s="88">
        <v>7</v>
      </c>
    </row>
    <row r="26" spans="1:12" s="86" customFormat="1" ht="31.5">
      <c r="A26" s="86" t="s">
        <v>711</v>
      </c>
      <c r="B26" s="86" t="s">
        <v>590</v>
      </c>
      <c r="C26" s="87" t="s">
        <v>609</v>
      </c>
      <c r="D26" s="112" t="s">
        <v>713</v>
      </c>
      <c r="E26" s="113">
        <v>55</v>
      </c>
      <c r="F26" s="87" t="s">
        <v>727</v>
      </c>
      <c r="G26" s="122">
        <v>345</v>
      </c>
      <c r="H26" s="89">
        <f t="shared" si="1"/>
        <v>989.39754999999991</v>
      </c>
      <c r="I26" s="90">
        <v>2.1812499999999999</v>
      </c>
      <c r="J26" s="88" t="s">
        <v>610</v>
      </c>
      <c r="K26" s="91">
        <v>4.25</v>
      </c>
      <c r="L26" s="88">
        <v>7</v>
      </c>
    </row>
    <row r="27" spans="1:12" s="86" customFormat="1" ht="31.5">
      <c r="A27" s="86" t="s">
        <v>711</v>
      </c>
      <c r="B27" s="86" t="s">
        <v>590</v>
      </c>
      <c r="C27" s="87" t="s">
        <v>761</v>
      </c>
      <c r="D27" s="112" t="s">
        <v>713</v>
      </c>
      <c r="E27" s="113">
        <v>55</v>
      </c>
      <c r="F27" s="87" t="s">
        <v>714</v>
      </c>
      <c r="G27" s="122">
        <v>365</v>
      </c>
      <c r="H27" s="89">
        <f t="shared" si="1"/>
        <v>989.39754999999991</v>
      </c>
      <c r="I27" s="90">
        <v>2.1812499999999999</v>
      </c>
      <c r="J27" s="88" t="s">
        <v>610</v>
      </c>
      <c r="K27" s="91">
        <v>4.25</v>
      </c>
      <c r="L27" s="88">
        <v>7</v>
      </c>
    </row>
    <row r="28" spans="1:12" s="86" customFormat="1" ht="31.5">
      <c r="A28" s="86" t="s">
        <v>711</v>
      </c>
      <c r="B28" s="86" t="s">
        <v>590</v>
      </c>
      <c r="C28" s="87" t="s">
        <v>761</v>
      </c>
      <c r="D28" s="112" t="s">
        <v>713</v>
      </c>
      <c r="E28" s="113">
        <v>55</v>
      </c>
      <c r="F28" s="87" t="s">
        <v>716</v>
      </c>
      <c r="G28" s="122">
        <v>365</v>
      </c>
      <c r="H28" s="89">
        <f t="shared" si="1"/>
        <v>989.39754999999991</v>
      </c>
      <c r="I28" s="90">
        <v>2.1812499999999999</v>
      </c>
      <c r="J28" s="88" t="s">
        <v>610</v>
      </c>
      <c r="K28" s="91">
        <v>4.25</v>
      </c>
      <c r="L28" s="88">
        <v>7</v>
      </c>
    </row>
    <row r="29" spans="1:12" s="86" customFormat="1" ht="31.5">
      <c r="A29" s="86" t="s">
        <v>711</v>
      </c>
      <c r="B29" s="86" t="s">
        <v>590</v>
      </c>
      <c r="C29" s="87" t="s">
        <v>761</v>
      </c>
      <c r="D29" s="112" t="s">
        <v>713</v>
      </c>
      <c r="E29" s="113">
        <v>55</v>
      </c>
      <c r="F29" s="87" t="s">
        <v>718</v>
      </c>
      <c r="G29" s="122">
        <v>365</v>
      </c>
      <c r="H29" s="89">
        <f t="shared" si="1"/>
        <v>989.39754999999991</v>
      </c>
      <c r="I29" s="90">
        <v>2.1812499999999999</v>
      </c>
      <c r="J29" s="88" t="s">
        <v>610</v>
      </c>
      <c r="K29" s="91">
        <v>4.25</v>
      </c>
      <c r="L29" s="88">
        <v>7</v>
      </c>
    </row>
    <row r="30" spans="1:12" s="86" customFormat="1" ht="31.5">
      <c r="A30" s="86" t="s">
        <v>711</v>
      </c>
      <c r="B30" s="86" t="s">
        <v>590</v>
      </c>
      <c r="C30" s="87" t="s">
        <v>761</v>
      </c>
      <c r="D30" s="112" t="s">
        <v>713</v>
      </c>
      <c r="E30" s="113">
        <v>55</v>
      </c>
      <c r="F30" s="87" t="s">
        <v>727</v>
      </c>
      <c r="G30" s="122">
        <v>365</v>
      </c>
      <c r="H30" s="89">
        <f t="shared" si="1"/>
        <v>989.39754999999991</v>
      </c>
      <c r="I30" s="90">
        <v>2.1812499999999999</v>
      </c>
      <c r="J30" s="88" t="s">
        <v>610</v>
      </c>
      <c r="K30" s="91">
        <v>4.25</v>
      </c>
      <c r="L30" s="88">
        <v>7</v>
      </c>
    </row>
    <row r="31" spans="1:12" s="86" customFormat="1" ht="31.5">
      <c r="A31" s="86" t="s">
        <v>711</v>
      </c>
      <c r="B31" s="86" t="s">
        <v>590</v>
      </c>
      <c r="C31" s="87" t="s">
        <v>762</v>
      </c>
      <c r="D31" s="112" t="s">
        <v>713</v>
      </c>
      <c r="E31" s="113">
        <v>70</v>
      </c>
      <c r="F31" s="87" t="s">
        <v>714</v>
      </c>
      <c r="G31" s="122">
        <v>380</v>
      </c>
      <c r="H31" s="89">
        <f t="shared" si="1"/>
        <v>1111.3004000000001</v>
      </c>
      <c r="I31" s="90">
        <v>2.4500000000000002</v>
      </c>
      <c r="J31" s="88" t="s">
        <v>763</v>
      </c>
      <c r="K31" s="91">
        <v>4.75</v>
      </c>
      <c r="L31" s="88">
        <v>3</v>
      </c>
    </row>
    <row r="32" spans="1:12" s="86" customFormat="1" ht="31.5">
      <c r="A32" s="86" t="s">
        <v>711</v>
      </c>
      <c r="B32" s="86" t="s">
        <v>590</v>
      </c>
      <c r="C32" s="87" t="s">
        <v>762</v>
      </c>
      <c r="D32" s="112" t="s">
        <v>713</v>
      </c>
      <c r="E32" s="113">
        <v>70</v>
      </c>
      <c r="F32" s="87" t="s">
        <v>716</v>
      </c>
      <c r="G32" s="122">
        <v>380</v>
      </c>
      <c r="H32" s="89">
        <f t="shared" si="1"/>
        <v>1111.3004000000001</v>
      </c>
      <c r="I32" s="90">
        <v>2.4500000000000002</v>
      </c>
      <c r="J32" s="88" t="s">
        <v>763</v>
      </c>
      <c r="K32" s="91">
        <v>4.75</v>
      </c>
      <c r="L32" s="88">
        <v>3</v>
      </c>
    </row>
    <row r="33" spans="1:12" s="86" customFormat="1" ht="31.5">
      <c r="A33" s="86" t="s">
        <v>711</v>
      </c>
      <c r="B33" s="86" t="s">
        <v>590</v>
      </c>
      <c r="C33" s="87" t="s">
        <v>762</v>
      </c>
      <c r="D33" s="112" t="s">
        <v>713</v>
      </c>
      <c r="E33" s="113">
        <v>70</v>
      </c>
      <c r="F33" s="87" t="s">
        <v>718</v>
      </c>
      <c r="G33" s="122">
        <v>380</v>
      </c>
      <c r="H33" s="89">
        <f t="shared" si="1"/>
        <v>1111.3004000000001</v>
      </c>
      <c r="I33" s="90">
        <v>2.4500000000000002</v>
      </c>
      <c r="J33" s="88" t="s">
        <v>763</v>
      </c>
      <c r="K33" s="91">
        <v>4.75</v>
      </c>
      <c r="L33" s="88">
        <v>3</v>
      </c>
    </row>
    <row r="34" spans="1:12" s="86" customFormat="1" ht="31.5">
      <c r="A34" s="86" t="s">
        <v>711</v>
      </c>
      <c r="B34" s="86" t="s">
        <v>590</v>
      </c>
      <c r="C34" s="87" t="s">
        <v>762</v>
      </c>
      <c r="D34" s="112" t="s">
        <v>713</v>
      </c>
      <c r="E34" s="113">
        <v>70</v>
      </c>
      <c r="F34" s="87" t="s">
        <v>727</v>
      </c>
      <c r="G34" s="122">
        <v>380</v>
      </c>
      <c r="H34" s="89">
        <f t="shared" si="1"/>
        <v>1111.3004000000001</v>
      </c>
      <c r="I34" s="90">
        <v>2.4500000000000002</v>
      </c>
      <c r="J34" s="88" t="s">
        <v>763</v>
      </c>
      <c r="K34" s="91">
        <v>4.75</v>
      </c>
      <c r="L34" s="88">
        <v>3</v>
      </c>
    </row>
    <row r="35" spans="1:12" s="86" customFormat="1" ht="31.5">
      <c r="A35" s="86" t="s">
        <v>711</v>
      </c>
      <c r="B35" s="86" t="s">
        <v>590</v>
      </c>
      <c r="C35" s="87" t="s">
        <v>764</v>
      </c>
      <c r="D35" s="112" t="s">
        <v>713</v>
      </c>
      <c r="E35" s="113">
        <v>40</v>
      </c>
      <c r="F35" s="87" t="s">
        <v>714</v>
      </c>
      <c r="G35" s="122">
        <v>310</v>
      </c>
      <c r="H35" s="89">
        <f t="shared" si="1"/>
        <v>915.68884999999989</v>
      </c>
      <c r="I35" s="90">
        <v>2.0187499999999998</v>
      </c>
      <c r="J35" s="88" t="s">
        <v>592</v>
      </c>
      <c r="K35" s="91">
        <v>4.25</v>
      </c>
      <c r="L35" s="88">
        <v>5</v>
      </c>
    </row>
    <row r="36" spans="1:12" s="86" customFormat="1" ht="31.5">
      <c r="A36" s="86" t="s">
        <v>711</v>
      </c>
      <c r="B36" s="86" t="s">
        <v>590</v>
      </c>
      <c r="C36" s="87" t="s">
        <v>764</v>
      </c>
      <c r="D36" s="112" t="s">
        <v>713</v>
      </c>
      <c r="E36" s="113">
        <v>40</v>
      </c>
      <c r="F36" s="87" t="s">
        <v>716</v>
      </c>
      <c r="G36" s="122">
        <v>310</v>
      </c>
      <c r="H36" s="89">
        <f t="shared" si="1"/>
        <v>915.68884999999989</v>
      </c>
      <c r="I36" s="90">
        <v>2.0187499999999998</v>
      </c>
      <c r="J36" s="88" t="s">
        <v>592</v>
      </c>
      <c r="K36" s="91">
        <v>4.25</v>
      </c>
      <c r="L36" s="88">
        <v>5</v>
      </c>
    </row>
    <row r="37" spans="1:12" s="86" customFormat="1" ht="31.5">
      <c r="A37" s="86" t="s">
        <v>711</v>
      </c>
      <c r="B37" s="86" t="s">
        <v>590</v>
      </c>
      <c r="C37" s="87" t="s">
        <v>764</v>
      </c>
      <c r="D37" s="112" t="s">
        <v>713</v>
      </c>
      <c r="E37" s="113">
        <v>40</v>
      </c>
      <c r="F37" s="87" t="s">
        <v>718</v>
      </c>
      <c r="G37" s="122">
        <v>310</v>
      </c>
      <c r="H37" s="89">
        <f t="shared" si="1"/>
        <v>915.68884999999989</v>
      </c>
      <c r="I37" s="90">
        <v>2.0187499999999998</v>
      </c>
      <c r="J37" s="88" t="s">
        <v>592</v>
      </c>
      <c r="K37" s="91">
        <v>4.25</v>
      </c>
      <c r="L37" s="88">
        <v>5</v>
      </c>
    </row>
    <row r="38" spans="1:12" s="86" customFormat="1" ht="31.5">
      <c r="A38" s="86" t="s">
        <v>711</v>
      </c>
      <c r="B38" s="86" t="s">
        <v>590</v>
      </c>
      <c r="C38" s="87" t="s">
        <v>764</v>
      </c>
      <c r="D38" s="112" t="s">
        <v>713</v>
      </c>
      <c r="E38" s="113">
        <v>40</v>
      </c>
      <c r="F38" s="87" t="s">
        <v>727</v>
      </c>
      <c r="G38" s="122">
        <v>310</v>
      </c>
      <c r="H38" s="89">
        <f t="shared" si="1"/>
        <v>915.68884999999989</v>
      </c>
      <c r="I38" s="90">
        <v>2.0187499999999998</v>
      </c>
      <c r="J38" s="88" t="s">
        <v>592</v>
      </c>
      <c r="K38" s="91">
        <v>4.25</v>
      </c>
      <c r="L38" s="88">
        <v>5</v>
      </c>
    </row>
    <row r="39" spans="1:12" s="86" customFormat="1" ht="31.5">
      <c r="A39" s="86" t="s">
        <v>711</v>
      </c>
      <c r="B39" s="86" t="s">
        <v>590</v>
      </c>
      <c r="C39" s="87" t="s">
        <v>765</v>
      </c>
      <c r="D39" s="112" t="s">
        <v>713</v>
      </c>
      <c r="E39" s="113">
        <v>40</v>
      </c>
      <c r="F39" s="87" t="s">
        <v>714</v>
      </c>
      <c r="G39" s="122">
        <v>330</v>
      </c>
      <c r="H39" s="89">
        <f t="shared" si="1"/>
        <v>915.68884999999989</v>
      </c>
      <c r="I39" s="90">
        <v>2.0187499999999998</v>
      </c>
      <c r="J39" s="88" t="s">
        <v>592</v>
      </c>
      <c r="K39" s="91">
        <v>4.25</v>
      </c>
      <c r="L39" s="88">
        <v>5</v>
      </c>
    </row>
    <row r="40" spans="1:12" s="86" customFormat="1" ht="31.5">
      <c r="A40" s="86" t="s">
        <v>711</v>
      </c>
      <c r="B40" s="86" t="s">
        <v>590</v>
      </c>
      <c r="C40" s="87" t="s">
        <v>765</v>
      </c>
      <c r="D40" s="112" t="s">
        <v>713</v>
      </c>
      <c r="E40" s="113">
        <v>40</v>
      </c>
      <c r="F40" s="87" t="s">
        <v>716</v>
      </c>
      <c r="G40" s="122">
        <v>330</v>
      </c>
      <c r="H40" s="89">
        <f t="shared" si="1"/>
        <v>915.68884999999989</v>
      </c>
      <c r="I40" s="90">
        <v>2.0187499999999998</v>
      </c>
      <c r="J40" s="88" t="s">
        <v>592</v>
      </c>
      <c r="K40" s="91">
        <v>4.25</v>
      </c>
      <c r="L40" s="88">
        <v>5</v>
      </c>
    </row>
    <row r="41" spans="1:12" s="86" customFormat="1" ht="31.5">
      <c r="A41" s="86" t="s">
        <v>711</v>
      </c>
      <c r="B41" s="86" t="s">
        <v>590</v>
      </c>
      <c r="C41" s="87" t="s">
        <v>765</v>
      </c>
      <c r="D41" s="112" t="s">
        <v>713</v>
      </c>
      <c r="E41" s="113">
        <v>40</v>
      </c>
      <c r="F41" s="87" t="s">
        <v>718</v>
      </c>
      <c r="G41" s="122">
        <v>330</v>
      </c>
      <c r="H41" s="89">
        <f t="shared" si="1"/>
        <v>915.68884999999989</v>
      </c>
      <c r="I41" s="90">
        <v>2.0187499999999998</v>
      </c>
      <c r="J41" s="88" t="s">
        <v>592</v>
      </c>
      <c r="K41" s="91">
        <v>4.25</v>
      </c>
      <c r="L41" s="88">
        <v>5</v>
      </c>
    </row>
    <row r="42" spans="1:12" s="86" customFormat="1" ht="31.5">
      <c r="A42" s="86" t="s">
        <v>711</v>
      </c>
      <c r="B42" s="86" t="s">
        <v>590</v>
      </c>
      <c r="C42" s="87" t="s">
        <v>765</v>
      </c>
      <c r="D42" s="112" t="s">
        <v>713</v>
      </c>
      <c r="E42" s="113">
        <v>40</v>
      </c>
      <c r="F42" s="87" t="s">
        <v>727</v>
      </c>
      <c r="G42" s="122">
        <v>330</v>
      </c>
      <c r="H42" s="89">
        <f t="shared" si="1"/>
        <v>915.68884999999989</v>
      </c>
      <c r="I42" s="90">
        <v>2.0187499999999998</v>
      </c>
      <c r="J42" s="88" t="s">
        <v>592</v>
      </c>
      <c r="K42" s="91">
        <v>4.25</v>
      </c>
      <c r="L42" s="88">
        <v>5</v>
      </c>
    </row>
    <row r="43" spans="1:12" s="86" customFormat="1" ht="31.5">
      <c r="A43" s="86" t="s">
        <v>711</v>
      </c>
      <c r="B43" s="86" t="s">
        <v>590</v>
      </c>
      <c r="C43" s="87" t="s">
        <v>766</v>
      </c>
      <c r="D43" s="112" t="s">
        <v>713</v>
      </c>
      <c r="E43" s="113">
        <v>55</v>
      </c>
      <c r="F43" s="87" t="s">
        <v>714</v>
      </c>
      <c r="G43" s="122">
        <v>345</v>
      </c>
      <c r="H43" s="89">
        <f t="shared" si="1"/>
        <v>983.72765000000004</v>
      </c>
      <c r="I43" s="90">
        <v>2.1687500000000002</v>
      </c>
      <c r="J43" s="88" t="s">
        <v>767</v>
      </c>
      <c r="K43" s="91">
        <v>5</v>
      </c>
      <c r="L43" s="88">
        <v>2</v>
      </c>
    </row>
    <row r="44" spans="1:12" s="86" customFormat="1" ht="31.5">
      <c r="A44" s="86" t="s">
        <v>711</v>
      </c>
      <c r="B44" s="86" t="s">
        <v>590</v>
      </c>
      <c r="C44" s="87" t="s">
        <v>766</v>
      </c>
      <c r="D44" s="112" t="s">
        <v>713</v>
      </c>
      <c r="E44" s="113">
        <v>55</v>
      </c>
      <c r="F44" s="87" t="s">
        <v>716</v>
      </c>
      <c r="G44" s="122">
        <v>345</v>
      </c>
      <c r="H44" s="89">
        <f t="shared" si="1"/>
        <v>983.72765000000004</v>
      </c>
      <c r="I44" s="90">
        <v>2.1687500000000002</v>
      </c>
      <c r="J44" s="88" t="s">
        <v>767</v>
      </c>
      <c r="K44" s="91">
        <v>5</v>
      </c>
      <c r="L44" s="88">
        <v>2</v>
      </c>
    </row>
    <row r="45" spans="1:12" s="86" customFormat="1" ht="31.5">
      <c r="A45" s="86" t="s">
        <v>711</v>
      </c>
      <c r="B45" s="86" t="s">
        <v>590</v>
      </c>
      <c r="C45" s="87" t="s">
        <v>766</v>
      </c>
      <c r="D45" s="112" t="s">
        <v>713</v>
      </c>
      <c r="E45" s="113">
        <v>55</v>
      </c>
      <c r="F45" s="87" t="s">
        <v>718</v>
      </c>
      <c r="G45" s="122">
        <v>345</v>
      </c>
      <c r="H45" s="89">
        <f t="shared" si="1"/>
        <v>983.72765000000004</v>
      </c>
      <c r="I45" s="90">
        <v>2.1687500000000002</v>
      </c>
      <c r="J45" s="88" t="s">
        <v>767</v>
      </c>
      <c r="K45" s="91">
        <v>5</v>
      </c>
      <c r="L45" s="88">
        <v>2</v>
      </c>
    </row>
    <row r="46" spans="1:12" s="86" customFormat="1" ht="31.5">
      <c r="A46" s="86" t="s">
        <v>711</v>
      </c>
      <c r="B46" s="86" t="s">
        <v>590</v>
      </c>
      <c r="C46" s="87" t="s">
        <v>766</v>
      </c>
      <c r="D46" s="112" t="s">
        <v>713</v>
      </c>
      <c r="E46" s="113">
        <v>55</v>
      </c>
      <c r="F46" s="87" t="s">
        <v>727</v>
      </c>
      <c r="G46" s="122">
        <v>345</v>
      </c>
      <c r="H46" s="89">
        <f t="shared" si="1"/>
        <v>983.72765000000004</v>
      </c>
      <c r="I46" s="90">
        <v>2.1687500000000002</v>
      </c>
      <c r="J46" s="88" t="s">
        <v>767</v>
      </c>
      <c r="K46" s="91">
        <v>5</v>
      </c>
      <c r="L46" s="88">
        <v>2</v>
      </c>
    </row>
    <row r="47" spans="1:12" s="86" customFormat="1" ht="31.5">
      <c r="A47" s="86" t="s">
        <v>711</v>
      </c>
      <c r="B47" s="86" t="s">
        <v>590</v>
      </c>
      <c r="C47" s="87" t="s">
        <v>630</v>
      </c>
      <c r="D47" s="112" t="s">
        <v>713</v>
      </c>
      <c r="E47" s="113">
        <v>55</v>
      </c>
      <c r="F47" s="87" t="s">
        <v>714</v>
      </c>
      <c r="G47" s="122">
        <v>365</v>
      </c>
      <c r="H47" s="89">
        <f t="shared" si="1"/>
        <v>983.72765000000004</v>
      </c>
      <c r="I47" s="90">
        <v>2.1687500000000002</v>
      </c>
      <c r="J47" s="88" t="s">
        <v>767</v>
      </c>
      <c r="K47" s="91">
        <v>5</v>
      </c>
      <c r="L47" s="88">
        <v>2</v>
      </c>
    </row>
    <row r="48" spans="1:12" s="86" customFormat="1" ht="31.5">
      <c r="A48" s="86" t="s">
        <v>711</v>
      </c>
      <c r="B48" s="86" t="s">
        <v>590</v>
      </c>
      <c r="C48" s="87" t="s">
        <v>630</v>
      </c>
      <c r="D48" s="112" t="s">
        <v>713</v>
      </c>
      <c r="E48" s="113">
        <v>55</v>
      </c>
      <c r="F48" s="87" t="s">
        <v>716</v>
      </c>
      <c r="G48" s="122">
        <v>365</v>
      </c>
      <c r="H48" s="89">
        <f t="shared" si="1"/>
        <v>983.72765000000004</v>
      </c>
      <c r="I48" s="90">
        <v>2.1687500000000002</v>
      </c>
      <c r="J48" s="88" t="s">
        <v>767</v>
      </c>
      <c r="K48" s="91">
        <v>5</v>
      </c>
      <c r="L48" s="88">
        <v>2</v>
      </c>
    </row>
    <row r="49" spans="1:12" s="86" customFormat="1" ht="31.5">
      <c r="A49" s="86" t="s">
        <v>711</v>
      </c>
      <c r="B49" s="86" t="s">
        <v>590</v>
      </c>
      <c r="C49" s="87" t="s">
        <v>630</v>
      </c>
      <c r="D49" s="112" t="s">
        <v>713</v>
      </c>
      <c r="E49" s="113">
        <v>55</v>
      </c>
      <c r="F49" s="87" t="s">
        <v>718</v>
      </c>
      <c r="G49" s="122">
        <v>365</v>
      </c>
      <c r="H49" s="89">
        <f t="shared" si="1"/>
        <v>983.72765000000004</v>
      </c>
      <c r="I49" s="90">
        <v>2.1687500000000002</v>
      </c>
      <c r="J49" s="88" t="s">
        <v>767</v>
      </c>
      <c r="K49" s="91">
        <v>5</v>
      </c>
      <c r="L49" s="88">
        <v>2</v>
      </c>
    </row>
    <row r="50" spans="1:12" s="86" customFormat="1" ht="31.5">
      <c r="A50" s="86" t="s">
        <v>711</v>
      </c>
      <c r="B50" s="86" t="s">
        <v>590</v>
      </c>
      <c r="C50" s="87" t="s">
        <v>630</v>
      </c>
      <c r="D50" s="112" t="s">
        <v>713</v>
      </c>
      <c r="E50" s="113">
        <v>55</v>
      </c>
      <c r="F50" s="87" t="s">
        <v>727</v>
      </c>
      <c r="G50" s="122">
        <v>365</v>
      </c>
      <c r="H50" s="89">
        <f t="shared" si="1"/>
        <v>983.72765000000004</v>
      </c>
      <c r="I50" s="90">
        <v>2.1687500000000002</v>
      </c>
      <c r="J50" s="88" t="s">
        <v>767</v>
      </c>
      <c r="K50" s="91">
        <v>5</v>
      </c>
      <c r="L50" s="88">
        <v>2</v>
      </c>
    </row>
    <row r="51" spans="1:12" s="86" customFormat="1" ht="31.5">
      <c r="A51" s="86" t="s">
        <v>711</v>
      </c>
      <c r="B51" s="86" t="s">
        <v>590</v>
      </c>
      <c r="C51" s="87" t="s">
        <v>631</v>
      </c>
      <c r="D51" s="112" t="s">
        <v>713</v>
      </c>
      <c r="E51" s="113">
        <v>70</v>
      </c>
      <c r="F51" s="87" t="s">
        <v>714</v>
      </c>
      <c r="G51" s="122">
        <v>380</v>
      </c>
      <c r="H51" s="89">
        <f t="shared" si="1"/>
        <v>1099.9605999999999</v>
      </c>
      <c r="I51" s="90">
        <v>2.4249999999999998</v>
      </c>
      <c r="J51" s="88" t="s">
        <v>632</v>
      </c>
      <c r="K51" s="91"/>
      <c r="L51" s="88">
        <v>0</v>
      </c>
    </row>
    <row r="52" spans="1:12" s="86" customFormat="1" ht="31.5">
      <c r="A52" s="86" t="s">
        <v>711</v>
      </c>
      <c r="B52" s="86" t="s">
        <v>590</v>
      </c>
      <c r="C52" s="87" t="s">
        <v>631</v>
      </c>
      <c r="D52" s="112" t="s">
        <v>713</v>
      </c>
      <c r="E52" s="113">
        <v>70</v>
      </c>
      <c r="F52" s="87" t="s">
        <v>716</v>
      </c>
      <c r="G52" s="122">
        <v>380</v>
      </c>
      <c r="H52" s="89">
        <f t="shared" si="1"/>
        <v>1099.9605999999999</v>
      </c>
      <c r="I52" s="90">
        <v>2.4249999999999998</v>
      </c>
      <c r="J52" s="88" t="s">
        <v>632</v>
      </c>
      <c r="K52" s="91"/>
      <c r="L52" s="88">
        <v>0</v>
      </c>
    </row>
    <row r="53" spans="1:12" s="86" customFormat="1" ht="31.5">
      <c r="A53" s="86" t="s">
        <v>711</v>
      </c>
      <c r="B53" s="86" t="s">
        <v>590</v>
      </c>
      <c r="C53" s="87" t="s">
        <v>631</v>
      </c>
      <c r="D53" s="112" t="s">
        <v>713</v>
      </c>
      <c r="E53" s="113">
        <v>70</v>
      </c>
      <c r="F53" s="87" t="s">
        <v>718</v>
      </c>
      <c r="G53" s="122">
        <v>380</v>
      </c>
      <c r="H53" s="89">
        <f t="shared" si="1"/>
        <v>1099.9605999999999</v>
      </c>
      <c r="I53" s="90">
        <v>2.4249999999999998</v>
      </c>
      <c r="J53" s="88" t="s">
        <v>632</v>
      </c>
      <c r="K53" s="91"/>
      <c r="L53" s="88">
        <v>0</v>
      </c>
    </row>
    <row r="54" spans="1:12" s="86" customFormat="1" ht="31.5">
      <c r="A54" s="86" t="s">
        <v>711</v>
      </c>
      <c r="B54" s="86" t="s">
        <v>590</v>
      </c>
      <c r="C54" s="87" t="s">
        <v>631</v>
      </c>
      <c r="D54" s="112" t="s">
        <v>713</v>
      </c>
      <c r="E54" s="113">
        <v>70</v>
      </c>
      <c r="F54" s="87" t="s">
        <v>727</v>
      </c>
      <c r="G54" s="122">
        <v>380</v>
      </c>
      <c r="H54" s="89">
        <f t="shared" si="1"/>
        <v>1099.9605999999999</v>
      </c>
      <c r="I54" s="90">
        <v>2.4249999999999998</v>
      </c>
      <c r="J54" s="88" t="s">
        <v>632</v>
      </c>
      <c r="K54" s="91"/>
      <c r="L54" s="88">
        <v>0</v>
      </c>
    </row>
    <row r="55" spans="1:12" s="86" customFormat="1">
      <c r="C55" s="87"/>
      <c r="D55" s="112"/>
      <c r="E55" s="113"/>
      <c r="F55" s="87"/>
      <c r="G55" s="122"/>
      <c r="H55" s="89"/>
      <c r="I55" s="90"/>
      <c r="J55" s="88"/>
      <c r="K55" s="91"/>
      <c r="L55" s="88"/>
    </row>
    <row r="56" spans="1:12" s="86" customFormat="1">
      <c r="A56" s="86" t="s">
        <v>711</v>
      </c>
      <c r="B56" s="86" t="s">
        <v>965</v>
      </c>
      <c r="C56" s="87" t="s">
        <v>633</v>
      </c>
      <c r="D56" s="112" t="s">
        <v>716</v>
      </c>
      <c r="E56" s="113">
        <v>55</v>
      </c>
      <c r="F56" s="87" t="s">
        <v>714</v>
      </c>
      <c r="G56" s="122">
        <v>220</v>
      </c>
      <c r="H56" s="89">
        <f t="shared" ref="H56:H61" si="2">I56*453.592</f>
        <v>1190.6789999999999</v>
      </c>
      <c r="I56" s="90">
        <v>2.625</v>
      </c>
      <c r="J56" s="88" t="s">
        <v>634</v>
      </c>
      <c r="K56" s="91">
        <v>4</v>
      </c>
      <c r="L56" s="88">
        <v>53</v>
      </c>
    </row>
    <row r="57" spans="1:12" s="86" customFormat="1">
      <c r="A57" s="86" t="s">
        <v>711</v>
      </c>
      <c r="B57" s="86" t="s">
        <v>965</v>
      </c>
      <c r="C57" s="87" t="s">
        <v>633</v>
      </c>
      <c r="D57" s="112" t="s">
        <v>716</v>
      </c>
      <c r="E57" s="113">
        <v>58</v>
      </c>
      <c r="F57" s="87" t="s">
        <v>716</v>
      </c>
      <c r="G57" s="122">
        <v>220</v>
      </c>
      <c r="H57" s="89">
        <f t="shared" si="2"/>
        <v>1219.0284999999999</v>
      </c>
      <c r="I57" s="90">
        <v>2.6875</v>
      </c>
      <c r="J57" s="88" t="s">
        <v>635</v>
      </c>
      <c r="K57" s="91">
        <v>4</v>
      </c>
      <c r="L57" s="88">
        <v>53</v>
      </c>
    </row>
    <row r="58" spans="1:12" s="86" customFormat="1">
      <c r="A58" s="86" t="s">
        <v>711</v>
      </c>
      <c r="B58" s="86" t="s">
        <v>965</v>
      </c>
      <c r="C58" s="87" t="s">
        <v>633</v>
      </c>
      <c r="D58" s="112" t="s">
        <v>716</v>
      </c>
      <c r="E58" s="113">
        <v>61</v>
      </c>
      <c r="F58" s="87" t="s">
        <v>718</v>
      </c>
      <c r="G58" s="122">
        <v>220</v>
      </c>
      <c r="H58" s="89">
        <f t="shared" si="2"/>
        <v>1247.3779999999999</v>
      </c>
      <c r="I58" s="90">
        <v>2.75</v>
      </c>
      <c r="J58" s="88" t="s">
        <v>636</v>
      </c>
      <c r="K58" s="91">
        <v>4</v>
      </c>
      <c r="L58" s="88">
        <v>53</v>
      </c>
    </row>
    <row r="59" spans="1:12" s="86" customFormat="1">
      <c r="A59" s="86" t="s">
        <v>711</v>
      </c>
      <c r="B59" s="86" t="s">
        <v>965</v>
      </c>
      <c r="C59" s="87" t="s">
        <v>637</v>
      </c>
      <c r="D59" s="112" t="s">
        <v>716</v>
      </c>
      <c r="E59" s="113">
        <v>57</v>
      </c>
      <c r="F59" s="87" t="s">
        <v>714</v>
      </c>
      <c r="G59" s="122">
        <v>270</v>
      </c>
      <c r="H59" s="89">
        <f t="shared" si="2"/>
        <v>847.65004999999996</v>
      </c>
      <c r="I59" s="90">
        <v>1.8687499999999999</v>
      </c>
      <c r="J59" s="88" t="s">
        <v>638</v>
      </c>
      <c r="K59" s="91">
        <v>3.75</v>
      </c>
      <c r="L59" s="88">
        <v>8</v>
      </c>
    </row>
    <row r="60" spans="1:12" s="86" customFormat="1">
      <c r="A60" s="86" t="s">
        <v>711</v>
      </c>
      <c r="B60" s="86" t="s">
        <v>965</v>
      </c>
      <c r="C60" s="87" t="s">
        <v>637</v>
      </c>
      <c r="D60" s="112" t="s">
        <v>716</v>
      </c>
      <c r="E60" s="113">
        <v>60</v>
      </c>
      <c r="F60" s="87" t="s">
        <v>716</v>
      </c>
      <c r="G60" s="122">
        <v>270</v>
      </c>
      <c r="H60" s="89">
        <f t="shared" si="2"/>
        <v>884.50439999999992</v>
      </c>
      <c r="I60" s="90">
        <v>1.95</v>
      </c>
      <c r="J60" s="88" t="s">
        <v>639</v>
      </c>
      <c r="K60" s="91">
        <v>3.75</v>
      </c>
      <c r="L60" s="88">
        <v>8</v>
      </c>
    </row>
    <row r="61" spans="1:12" s="86" customFormat="1">
      <c r="A61" s="86" t="s">
        <v>711</v>
      </c>
      <c r="B61" s="86" t="s">
        <v>965</v>
      </c>
      <c r="C61" s="87" t="s">
        <v>637</v>
      </c>
      <c r="D61" s="112" t="s">
        <v>716</v>
      </c>
      <c r="E61" s="113">
        <v>63</v>
      </c>
      <c r="F61" s="87" t="s">
        <v>718</v>
      </c>
      <c r="G61" s="122">
        <v>270</v>
      </c>
      <c r="H61" s="89">
        <f t="shared" si="2"/>
        <v>921.35874999999999</v>
      </c>
      <c r="I61" s="90">
        <v>2.03125</v>
      </c>
      <c r="J61" s="88" t="s">
        <v>640</v>
      </c>
      <c r="K61" s="91">
        <v>3.75</v>
      </c>
      <c r="L61" s="88">
        <v>8</v>
      </c>
    </row>
    <row r="62" spans="1:12" s="86" customFormat="1">
      <c r="C62" s="87"/>
      <c r="D62" s="112"/>
      <c r="E62" s="113"/>
      <c r="F62" s="87"/>
      <c r="G62" s="122"/>
      <c r="H62" s="89"/>
      <c r="I62" s="90"/>
      <c r="J62" s="88"/>
      <c r="K62" s="91"/>
      <c r="L62" s="88"/>
    </row>
    <row r="63" spans="1:12" s="86" customFormat="1">
      <c r="A63" s="86" t="s">
        <v>711</v>
      </c>
      <c r="B63" s="86" t="s">
        <v>897</v>
      </c>
      <c r="C63" s="87" t="s">
        <v>641</v>
      </c>
      <c r="D63" s="112" t="s">
        <v>716</v>
      </c>
      <c r="E63" s="113">
        <v>53</v>
      </c>
      <c r="F63" s="87" t="s">
        <v>714</v>
      </c>
      <c r="G63" s="122">
        <v>199</v>
      </c>
      <c r="H63" s="89">
        <f t="shared" ref="H63:H65" si="3">I63*453.592</f>
        <v>1162.3295000000001</v>
      </c>
      <c r="I63" s="90">
        <v>2.5625</v>
      </c>
      <c r="J63" s="88" t="s">
        <v>642</v>
      </c>
      <c r="K63" s="91">
        <v>4.25</v>
      </c>
      <c r="L63" s="88">
        <v>30</v>
      </c>
    </row>
    <row r="64" spans="1:12" s="86" customFormat="1">
      <c r="A64" s="86" t="s">
        <v>711</v>
      </c>
      <c r="B64" s="86" t="s">
        <v>897</v>
      </c>
      <c r="C64" s="87" t="s">
        <v>641</v>
      </c>
      <c r="D64" s="112" t="s">
        <v>716</v>
      </c>
      <c r="E64" s="113">
        <v>55</v>
      </c>
      <c r="F64" s="87" t="s">
        <v>716</v>
      </c>
      <c r="G64" s="122">
        <v>199</v>
      </c>
      <c r="H64" s="89">
        <f t="shared" si="3"/>
        <v>1190.6789999999999</v>
      </c>
      <c r="I64" s="90">
        <v>2.625</v>
      </c>
      <c r="J64" s="88" t="s">
        <v>634</v>
      </c>
      <c r="K64" s="91">
        <v>4.25</v>
      </c>
      <c r="L64" s="88">
        <v>30</v>
      </c>
    </row>
    <row r="65" spans="1:13" s="86" customFormat="1">
      <c r="A65" s="86" t="s">
        <v>711</v>
      </c>
      <c r="B65" s="86" t="s">
        <v>897</v>
      </c>
      <c r="C65" s="87" t="s">
        <v>641</v>
      </c>
      <c r="D65" s="112" t="s">
        <v>716</v>
      </c>
      <c r="E65" s="113">
        <v>57</v>
      </c>
      <c r="F65" s="87" t="s">
        <v>718</v>
      </c>
      <c r="G65" s="122">
        <v>199</v>
      </c>
      <c r="H65" s="89">
        <f t="shared" si="3"/>
        <v>1219.0284999999999</v>
      </c>
      <c r="I65" s="90">
        <v>2.6875</v>
      </c>
      <c r="J65" s="88" t="s">
        <v>635</v>
      </c>
      <c r="K65" s="91">
        <v>4.25</v>
      </c>
      <c r="L65" s="88">
        <v>30</v>
      </c>
    </row>
    <row r="66" spans="1:13">
      <c r="E66" s="113"/>
      <c r="H66" s="89"/>
      <c r="I66" s="90"/>
      <c r="K66" s="91"/>
    </row>
    <row r="67" spans="1:13">
      <c r="A67" s="86" t="s">
        <v>711</v>
      </c>
      <c r="B67" s="86" t="s">
        <v>851</v>
      </c>
      <c r="C67" s="87" t="s">
        <v>643</v>
      </c>
      <c r="D67" s="112" t="s">
        <v>713</v>
      </c>
      <c r="E67" s="113">
        <v>56</v>
      </c>
      <c r="F67" s="87" t="s">
        <v>644</v>
      </c>
      <c r="G67" s="122">
        <v>129.72999999999999</v>
      </c>
      <c r="H67" s="89">
        <f t="shared" ref="H67:H68" si="4">I67*453.592</f>
        <v>1167.9994000000002</v>
      </c>
      <c r="I67" s="90">
        <v>2.5750000000000002</v>
      </c>
      <c r="J67" s="88" t="s">
        <v>645</v>
      </c>
      <c r="K67" s="91"/>
      <c r="L67" s="88">
        <v>0</v>
      </c>
    </row>
    <row r="68" spans="1:13">
      <c r="A68" s="86" t="s">
        <v>711</v>
      </c>
      <c r="B68" s="86" t="s">
        <v>851</v>
      </c>
      <c r="C68" s="87" t="s">
        <v>643</v>
      </c>
      <c r="D68" s="112" t="s">
        <v>713</v>
      </c>
      <c r="E68" s="113">
        <v>60</v>
      </c>
      <c r="F68" s="87" t="s">
        <v>646</v>
      </c>
      <c r="G68" s="122">
        <v>129.72999999999999</v>
      </c>
      <c r="H68" s="89">
        <f t="shared" si="4"/>
        <v>1167.9994000000002</v>
      </c>
      <c r="I68" s="90">
        <v>2.5750000000000002</v>
      </c>
      <c r="J68" s="88" t="s">
        <v>645</v>
      </c>
      <c r="K68" s="91"/>
      <c r="L68" s="88">
        <v>0</v>
      </c>
    </row>
    <row r="69" spans="1:13">
      <c r="E69" s="113"/>
      <c r="H69" s="89"/>
      <c r="I69" s="90"/>
      <c r="K69" s="91"/>
    </row>
    <row r="70" spans="1:13" ht="31.5" hidden="1">
      <c r="A70" s="86" t="s">
        <v>647</v>
      </c>
      <c r="B70" s="86" t="s">
        <v>648</v>
      </c>
      <c r="C70" s="87" t="s">
        <v>649</v>
      </c>
      <c r="D70" s="87"/>
      <c r="E70" s="87"/>
      <c r="G70" s="88"/>
      <c r="H70" s="92">
        <v>50</v>
      </c>
      <c r="I70" s="93"/>
      <c r="M70" s="86" t="s">
        <v>650</v>
      </c>
    </row>
    <row r="71" spans="1:13" ht="31.5" hidden="1">
      <c r="A71" s="86" t="s">
        <v>647</v>
      </c>
      <c r="B71" s="86" t="s">
        <v>648</v>
      </c>
      <c r="C71" s="87" t="s">
        <v>651</v>
      </c>
      <c r="D71" s="87"/>
      <c r="E71" s="87"/>
      <c r="G71" s="88"/>
      <c r="H71" s="94">
        <v>184</v>
      </c>
      <c r="I71" s="93"/>
    </row>
    <row r="72" spans="1:13" hidden="1">
      <c r="A72" s="86" t="s">
        <v>647</v>
      </c>
      <c r="B72" s="86" t="s">
        <v>648</v>
      </c>
      <c r="C72" s="87" t="s">
        <v>652</v>
      </c>
      <c r="D72" s="87"/>
      <c r="E72" s="87"/>
      <c r="G72" s="88"/>
      <c r="H72" s="94">
        <v>161</v>
      </c>
      <c r="I72" s="93"/>
    </row>
    <row r="73" spans="1:13" hidden="1">
      <c r="A73" s="86" t="s">
        <v>647</v>
      </c>
      <c r="B73" s="86" t="s">
        <v>653</v>
      </c>
      <c r="C73" s="87" t="s">
        <v>654</v>
      </c>
      <c r="D73" s="87"/>
      <c r="E73" s="87"/>
      <c r="G73" s="88"/>
      <c r="H73" s="94">
        <v>35</v>
      </c>
      <c r="I73" s="93"/>
      <c r="M73" s="86" t="s">
        <v>650</v>
      </c>
    </row>
    <row r="74" spans="1:13" ht="31.5" hidden="1">
      <c r="A74" s="86" t="s">
        <v>647</v>
      </c>
      <c r="B74" s="86" t="s">
        <v>653</v>
      </c>
      <c r="C74" s="87" t="s">
        <v>655</v>
      </c>
      <c r="D74" s="87"/>
      <c r="E74" s="87"/>
      <c r="G74" s="88"/>
      <c r="H74" s="94">
        <v>392</v>
      </c>
      <c r="I74" s="93"/>
    </row>
    <row r="75" spans="1:13" ht="31.5" hidden="1">
      <c r="A75" s="86" t="s">
        <v>647</v>
      </c>
      <c r="B75" s="86" t="s">
        <v>653</v>
      </c>
      <c r="C75" s="87" t="s">
        <v>656</v>
      </c>
      <c r="D75" s="87"/>
      <c r="E75" s="87"/>
      <c r="G75" s="88"/>
      <c r="H75" s="94">
        <v>382</v>
      </c>
      <c r="I75" s="93"/>
    </row>
    <row r="76" spans="1:13" ht="31.5" hidden="1">
      <c r="A76" s="86" t="s">
        <v>647</v>
      </c>
      <c r="B76" s="86" t="s">
        <v>653</v>
      </c>
      <c r="C76" s="87" t="s">
        <v>657</v>
      </c>
      <c r="D76" s="87"/>
      <c r="E76" s="87"/>
      <c r="G76" s="88"/>
      <c r="H76" s="94">
        <v>390</v>
      </c>
      <c r="I76" s="93"/>
    </row>
    <row r="77" spans="1:13" ht="31.5" hidden="1">
      <c r="A77" s="86" t="s">
        <v>647</v>
      </c>
      <c r="B77" s="86" t="s">
        <v>653</v>
      </c>
      <c r="C77" s="87" t="s">
        <v>658</v>
      </c>
      <c r="D77" s="87"/>
      <c r="E77" s="87"/>
      <c r="G77" s="88"/>
      <c r="H77" s="94">
        <v>405</v>
      </c>
      <c r="I77" s="93"/>
    </row>
    <row r="78" spans="1:13" hidden="1">
      <c r="A78" s="86" t="s">
        <v>647</v>
      </c>
      <c r="B78" s="86" t="s">
        <v>653</v>
      </c>
      <c r="C78" s="87" t="s">
        <v>659</v>
      </c>
      <c r="D78" s="87"/>
      <c r="E78" s="87"/>
      <c r="G78" s="88"/>
      <c r="H78" s="94">
        <v>384</v>
      </c>
      <c r="I78" s="93"/>
    </row>
    <row r="79" spans="1:13" ht="14.1" hidden="1" customHeight="1">
      <c r="A79" s="86" t="s">
        <v>647</v>
      </c>
      <c r="B79" s="86" t="s">
        <v>653</v>
      </c>
      <c r="C79" s="87" t="s">
        <v>534</v>
      </c>
      <c r="D79" s="87"/>
      <c r="E79" s="87"/>
      <c r="G79" s="88"/>
      <c r="H79" s="94">
        <v>462</v>
      </c>
      <c r="I79" s="93"/>
      <c r="M79" s="86" t="s">
        <v>650</v>
      </c>
    </row>
    <row r="80" spans="1:13" ht="31.5" hidden="1">
      <c r="A80" s="86" t="s">
        <v>647</v>
      </c>
      <c r="B80" s="86" t="s">
        <v>653</v>
      </c>
      <c r="C80" s="87" t="s">
        <v>535</v>
      </c>
      <c r="D80" s="87"/>
      <c r="E80" s="87"/>
      <c r="G80" s="88"/>
      <c r="H80" s="94">
        <v>125</v>
      </c>
      <c r="I80" s="93"/>
    </row>
    <row r="81" spans="1:13" hidden="1">
      <c r="A81" s="86" t="s">
        <v>647</v>
      </c>
      <c r="B81" s="86" t="s">
        <v>536</v>
      </c>
      <c r="C81" s="87" t="s">
        <v>537</v>
      </c>
      <c r="D81" s="87"/>
      <c r="E81" s="87"/>
      <c r="G81" s="88"/>
      <c r="H81" s="95">
        <v>26</v>
      </c>
      <c r="I81" s="96"/>
      <c r="M81" s="86" t="s">
        <v>538</v>
      </c>
    </row>
    <row r="82" spans="1:13" hidden="1">
      <c r="A82" s="86" t="s">
        <v>647</v>
      </c>
      <c r="B82" s="86" t="s">
        <v>539</v>
      </c>
      <c r="C82" s="87" t="s">
        <v>540</v>
      </c>
      <c r="D82" s="87"/>
      <c r="E82" s="87"/>
      <c r="G82" s="88"/>
      <c r="H82" s="94">
        <v>227</v>
      </c>
      <c r="I82" s="93"/>
      <c r="M82" s="86" t="s">
        <v>538</v>
      </c>
    </row>
    <row r="83" spans="1:13" ht="31.5" hidden="1">
      <c r="A83" s="86" t="s">
        <v>647</v>
      </c>
      <c r="B83" s="86" t="s">
        <v>539</v>
      </c>
      <c r="C83" s="87" t="s">
        <v>541</v>
      </c>
      <c r="D83" s="87"/>
      <c r="E83" s="87"/>
      <c r="G83" s="88"/>
      <c r="H83" s="94">
        <v>68</v>
      </c>
      <c r="I83" s="93"/>
      <c r="M83" s="86" t="s">
        <v>538</v>
      </c>
    </row>
    <row r="84" spans="1:13" ht="31.5" hidden="1">
      <c r="A84" s="86" t="s">
        <v>647</v>
      </c>
      <c r="B84" s="86" t="s">
        <v>542</v>
      </c>
      <c r="C84" s="87" t="s">
        <v>543</v>
      </c>
      <c r="D84" s="87"/>
      <c r="E84" s="87"/>
      <c r="G84" s="88"/>
      <c r="H84" s="94">
        <v>301</v>
      </c>
      <c r="I84" s="93"/>
      <c r="M84" s="86" t="s">
        <v>544</v>
      </c>
    </row>
    <row r="85" spans="1:13" ht="31.5" hidden="1">
      <c r="A85" s="86" t="s">
        <v>647</v>
      </c>
      <c r="B85" s="86" t="s">
        <v>545</v>
      </c>
      <c r="C85" s="87" t="s">
        <v>546</v>
      </c>
      <c r="D85" s="87"/>
      <c r="E85" s="87"/>
      <c r="G85" s="88"/>
      <c r="H85" s="94">
        <v>91</v>
      </c>
      <c r="I85" s="93"/>
      <c r="M85" s="86" t="s">
        <v>650</v>
      </c>
    </row>
    <row r="86" spans="1:13" hidden="1">
      <c r="A86" s="86" t="s">
        <v>647</v>
      </c>
      <c r="B86" s="86" t="s">
        <v>545</v>
      </c>
      <c r="C86" s="87" t="s">
        <v>547</v>
      </c>
      <c r="D86" s="87"/>
      <c r="E86" s="87"/>
      <c r="G86" s="88"/>
      <c r="H86" s="94">
        <v>17</v>
      </c>
      <c r="I86" s="93"/>
      <c r="M86" s="86" t="s">
        <v>548</v>
      </c>
    </row>
    <row r="87" spans="1:13" ht="31.5" hidden="1">
      <c r="A87" s="86" t="s">
        <v>647</v>
      </c>
      <c r="B87" s="86" t="s">
        <v>549</v>
      </c>
      <c r="C87" s="87" t="s">
        <v>550</v>
      </c>
      <c r="D87" s="87"/>
      <c r="E87" s="87"/>
      <c r="G87" s="88"/>
      <c r="H87" s="94">
        <v>380</v>
      </c>
      <c r="I87" s="93"/>
      <c r="M87" s="86" t="s">
        <v>674</v>
      </c>
    </row>
    <row r="88" spans="1:13" ht="31.5" hidden="1">
      <c r="A88" s="86" t="s">
        <v>647</v>
      </c>
      <c r="B88" s="86" t="s">
        <v>549</v>
      </c>
      <c r="C88" s="87" t="s">
        <v>675</v>
      </c>
      <c r="D88" s="87"/>
      <c r="E88" s="87"/>
      <c r="G88" s="88"/>
      <c r="H88" s="94">
        <v>71</v>
      </c>
      <c r="I88" s="93"/>
    </row>
    <row r="89" spans="1:13" ht="31.5" hidden="1">
      <c r="A89" s="86" t="s">
        <v>647</v>
      </c>
      <c r="B89" s="86" t="s">
        <v>676</v>
      </c>
      <c r="C89" s="87" t="s">
        <v>677</v>
      </c>
      <c r="D89" s="87"/>
      <c r="E89" s="87"/>
      <c r="G89" s="88"/>
      <c r="H89" s="94">
        <v>297</v>
      </c>
      <c r="I89" s="93"/>
      <c r="M89" s="86" t="s">
        <v>832</v>
      </c>
    </row>
    <row r="90" spans="1:13" hidden="1">
      <c r="A90" s="86" t="s">
        <v>647</v>
      </c>
      <c r="B90" s="86" t="s">
        <v>556</v>
      </c>
      <c r="C90" s="87" t="s">
        <v>557</v>
      </c>
      <c r="D90" s="87"/>
      <c r="E90" s="87"/>
      <c r="G90" s="88"/>
      <c r="H90" s="94">
        <v>84</v>
      </c>
      <c r="I90" s="93"/>
      <c r="M90" s="86" t="s">
        <v>678</v>
      </c>
    </row>
    <row r="91" spans="1:13" ht="31.5" hidden="1">
      <c r="A91" s="86" t="s">
        <v>647</v>
      </c>
      <c r="B91" s="86" t="s">
        <v>745</v>
      </c>
      <c r="C91" s="87" t="s">
        <v>679</v>
      </c>
      <c r="D91" s="87"/>
      <c r="E91" s="87"/>
      <c r="G91" s="88"/>
      <c r="H91" s="94">
        <v>26</v>
      </c>
      <c r="I91" s="93"/>
      <c r="M91" s="86" t="s">
        <v>680</v>
      </c>
    </row>
    <row r="92" spans="1:13" hidden="1">
      <c r="A92" s="86" t="s">
        <v>647</v>
      </c>
      <c r="B92" s="86" t="s">
        <v>681</v>
      </c>
      <c r="C92" s="87" t="s">
        <v>682</v>
      </c>
      <c r="D92" s="87"/>
      <c r="E92" s="87"/>
      <c r="G92" s="88"/>
      <c r="H92" s="94">
        <v>76</v>
      </c>
      <c r="I92" s="93"/>
      <c r="M92" s="86" t="s">
        <v>650</v>
      </c>
    </row>
    <row r="93" spans="1:13" ht="31.5" hidden="1">
      <c r="A93" s="86" t="s">
        <v>647</v>
      </c>
      <c r="B93" s="86" t="s">
        <v>683</v>
      </c>
      <c r="C93" s="87" t="s">
        <v>684</v>
      </c>
      <c r="D93" s="87"/>
      <c r="E93" s="87"/>
      <c r="G93" s="88"/>
      <c r="H93" s="94">
        <v>91</v>
      </c>
      <c r="I93" s="93"/>
      <c r="M93" s="86" t="s">
        <v>538</v>
      </c>
    </row>
    <row r="94" spans="1:13" ht="31.5" hidden="1">
      <c r="A94" s="86" t="s">
        <v>647</v>
      </c>
      <c r="B94" s="86" t="s">
        <v>683</v>
      </c>
      <c r="C94" s="87" t="s">
        <v>685</v>
      </c>
      <c r="D94" s="87"/>
      <c r="E94" s="87"/>
      <c r="G94" s="88"/>
      <c r="H94" s="94">
        <v>49</v>
      </c>
      <c r="I94" s="93"/>
      <c r="M94" s="86" t="s">
        <v>686</v>
      </c>
    </row>
    <row r="95" spans="1:13" ht="31.5" hidden="1">
      <c r="A95" s="86" t="s">
        <v>647</v>
      </c>
      <c r="B95" s="86" t="s">
        <v>683</v>
      </c>
      <c r="C95" s="87" t="s">
        <v>568</v>
      </c>
      <c r="D95" s="87"/>
      <c r="E95" s="87"/>
      <c r="G95" s="88"/>
      <c r="H95" s="94">
        <v>197</v>
      </c>
      <c r="I95" s="93"/>
      <c r="M95" s="86" t="s">
        <v>569</v>
      </c>
    </row>
    <row r="96" spans="1:13" hidden="1">
      <c r="A96" s="86" t="s">
        <v>647</v>
      </c>
      <c r="B96" s="86" t="s">
        <v>570</v>
      </c>
      <c r="C96" s="87" t="s">
        <v>571</v>
      </c>
      <c r="D96" s="87"/>
      <c r="E96" s="87"/>
      <c r="G96" s="88"/>
      <c r="H96" s="94">
        <v>98</v>
      </c>
      <c r="I96" s="93"/>
      <c r="M96" s="86" t="s">
        <v>650</v>
      </c>
    </row>
    <row r="97" spans="1:13" ht="47.25" hidden="1">
      <c r="A97" s="86" t="s">
        <v>572</v>
      </c>
      <c r="B97" s="86" t="s">
        <v>573</v>
      </c>
      <c r="C97" s="87" t="s">
        <v>574</v>
      </c>
      <c r="D97" s="87"/>
      <c r="E97" s="87"/>
      <c r="G97" s="88"/>
      <c r="H97" s="94">
        <v>54</v>
      </c>
      <c r="I97" s="93"/>
      <c r="M97" s="86" t="s">
        <v>575</v>
      </c>
    </row>
    <row r="98" spans="1:13" hidden="1">
      <c r="A98" s="86" t="s">
        <v>572</v>
      </c>
      <c r="B98" s="86" t="s">
        <v>576</v>
      </c>
      <c r="C98" s="87" t="s">
        <v>577</v>
      </c>
      <c r="D98" s="87"/>
      <c r="E98" s="87"/>
      <c r="G98" s="88"/>
      <c r="H98" s="94">
        <v>500</v>
      </c>
      <c r="I98" s="93"/>
      <c r="M98" s="86" t="s">
        <v>578</v>
      </c>
    </row>
    <row r="99" spans="1:13" hidden="1">
      <c r="A99" s="86" t="s">
        <v>572</v>
      </c>
      <c r="B99" s="86" t="s">
        <v>576</v>
      </c>
      <c r="C99" s="87" t="s">
        <v>579</v>
      </c>
      <c r="D99" s="87"/>
      <c r="E99" s="87"/>
      <c r="G99" s="88"/>
      <c r="H99" s="94">
        <v>750</v>
      </c>
      <c r="I99" s="93"/>
      <c r="M99" s="86" t="s">
        <v>578</v>
      </c>
    </row>
    <row r="100" spans="1:13" hidden="1">
      <c r="A100" s="86" t="s">
        <v>572</v>
      </c>
      <c r="B100" s="86" t="s">
        <v>580</v>
      </c>
      <c r="C100" s="87" t="s">
        <v>581</v>
      </c>
      <c r="D100" s="87"/>
      <c r="E100" s="87"/>
      <c r="G100" s="88"/>
      <c r="H100" s="94">
        <v>533</v>
      </c>
      <c r="I100" s="93"/>
      <c r="M100" s="86" t="s">
        <v>650</v>
      </c>
    </row>
    <row r="101" spans="1:13" ht="31.5" hidden="1">
      <c r="A101" s="86" t="s">
        <v>572</v>
      </c>
      <c r="B101" s="86" t="s">
        <v>582</v>
      </c>
      <c r="C101" s="87" t="s">
        <v>583</v>
      </c>
      <c r="D101" s="87"/>
      <c r="E101" s="87"/>
      <c r="G101" s="88"/>
      <c r="H101" s="94">
        <v>162</v>
      </c>
      <c r="I101" s="93"/>
      <c r="M101" s="86" t="s">
        <v>584</v>
      </c>
    </row>
    <row r="102" spans="1:13" ht="31.5" hidden="1">
      <c r="A102" s="86" t="s">
        <v>572</v>
      </c>
      <c r="B102" s="86" t="s">
        <v>582</v>
      </c>
      <c r="C102" s="87" t="s">
        <v>492</v>
      </c>
      <c r="D102" s="87"/>
      <c r="E102" s="87"/>
      <c r="G102" s="88"/>
      <c r="H102" s="94">
        <v>222</v>
      </c>
      <c r="I102" s="93"/>
      <c r="M102" s="86" t="s">
        <v>493</v>
      </c>
    </row>
    <row r="103" spans="1:13" ht="31.5" hidden="1">
      <c r="A103" s="86" t="s">
        <v>572</v>
      </c>
      <c r="B103" s="86" t="s">
        <v>494</v>
      </c>
      <c r="C103" s="87" t="s">
        <v>495</v>
      </c>
      <c r="D103" s="87"/>
      <c r="E103" s="87"/>
      <c r="G103" s="88"/>
      <c r="H103" s="94">
        <v>6</v>
      </c>
      <c r="I103" s="93"/>
      <c r="M103" s="86" t="s">
        <v>496</v>
      </c>
    </row>
    <row r="104" spans="1:13" hidden="1">
      <c r="A104" s="86" t="s">
        <v>572</v>
      </c>
      <c r="B104" s="86" t="s">
        <v>497</v>
      </c>
      <c r="C104" s="87" t="s">
        <v>498</v>
      </c>
      <c r="D104" s="87"/>
      <c r="E104" s="87"/>
      <c r="G104" s="88"/>
      <c r="H104" s="94">
        <v>32</v>
      </c>
      <c r="I104" s="93"/>
      <c r="M104" s="86" t="s">
        <v>650</v>
      </c>
    </row>
    <row r="105" spans="1:13" hidden="1">
      <c r="A105" s="86" t="s">
        <v>572</v>
      </c>
      <c r="B105" s="86" t="s">
        <v>499</v>
      </c>
      <c r="C105" s="86" t="s">
        <v>500</v>
      </c>
      <c r="D105" s="86"/>
      <c r="E105" s="86"/>
      <c r="F105" s="86"/>
      <c r="G105" s="88"/>
      <c r="H105" s="94">
        <v>76</v>
      </c>
      <c r="I105" s="93"/>
      <c r="M105" s="86" t="s">
        <v>501</v>
      </c>
    </row>
    <row r="106" spans="1:13" hidden="1">
      <c r="A106" s="86" t="s">
        <v>572</v>
      </c>
      <c r="B106" s="86" t="s">
        <v>499</v>
      </c>
      <c r="C106" s="86" t="s">
        <v>502</v>
      </c>
      <c r="D106" s="86"/>
      <c r="E106" s="86"/>
      <c r="F106" s="86"/>
      <c r="G106" s="88"/>
      <c r="H106" s="94">
        <v>142</v>
      </c>
      <c r="I106" s="93"/>
      <c r="M106" s="86" t="s">
        <v>503</v>
      </c>
    </row>
    <row r="107" spans="1:13" hidden="1">
      <c r="A107" s="86" t="s">
        <v>572</v>
      </c>
      <c r="B107" s="86" t="s">
        <v>499</v>
      </c>
      <c r="C107" s="86" t="s">
        <v>504</v>
      </c>
      <c r="D107" s="86"/>
      <c r="E107" s="86"/>
      <c r="F107" s="86"/>
      <c r="G107" s="88"/>
      <c r="H107" s="94">
        <v>200</v>
      </c>
      <c r="I107" s="93"/>
      <c r="M107" s="86" t="s">
        <v>505</v>
      </c>
    </row>
    <row r="108" spans="1:13" hidden="1">
      <c r="A108" s="86" t="s">
        <v>572</v>
      </c>
      <c r="B108" s="86" t="s">
        <v>499</v>
      </c>
      <c r="C108" s="86" t="s">
        <v>506</v>
      </c>
      <c r="D108" s="86"/>
      <c r="E108" s="86"/>
      <c r="F108" s="86"/>
      <c r="G108" s="88"/>
      <c r="H108" s="94">
        <v>345</v>
      </c>
      <c r="I108" s="93"/>
      <c r="M108" s="86" t="s">
        <v>602</v>
      </c>
    </row>
    <row r="109" spans="1:13" hidden="1">
      <c r="A109" s="86" t="s">
        <v>572</v>
      </c>
      <c r="B109" s="86" t="s">
        <v>603</v>
      </c>
      <c r="C109" s="87" t="s">
        <v>604</v>
      </c>
      <c r="D109" s="87"/>
      <c r="E109" s="87"/>
      <c r="G109" s="88"/>
      <c r="H109" s="94">
        <v>26</v>
      </c>
      <c r="I109" s="93"/>
      <c r="M109" s="86" t="s">
        <v>650</v>
      </c>
    </row>
    <row r="110" spans="1:13" ht="31.5" hidden="1">
      <c r="A110" s="86" t="s">
        <v>572</v>
      </c>
      <c r="B110" s="86" t="s">
        <v>605</v>
      </c>
      <c r="C110" s="87" t="s">
        <v>606</v>
      </c>
      <c r="D110" s="87"/>
      <c r="E110" s="87"/>
      <c r="G110" s="88"/>
      <c r="H110" s="94">
        <v>21</v>
      </c>
      <c r="I110" s="93"/>
      <c r="M110" s="86" t="s">
        <v>607</v>
      </c>
    </row>
    <row r="111" spans="1:13" hidden="1">
      <c r="A111" s="86" t="s">
        <v>572</v>
      </c>
      <c r="B111" s="86" t="s">
        <v>745</v>
      </c>
      <c r="C111" s="87" t="s">
        <v>611</v>
      </c>
      <c r="D111" s="87"/>
      <c r="E111" s="87"/>
      <c r="G111" s="88"/>
      <c r="H111" s="94">
        <v>98</v>
      </c>
      <c r="I111" s="93"/>
    </row>
    <row r="112" spans="1:13" hidden="1">
      <c r="A112" s="86" t="s">
        <v>572</v>
      </c>
      <c r="B112" s="86" t="s">
        <v>747</v>
      </c>
      <c r="C112" s="87" t="s">
        <v>612</v>
      </c>
      <c r="D112" s="87"/>
      <c r="E112" s="87"/>
      <c r="G112" s="88">
        <v>160</v>
      </c>
      <c r="H112" s="94">
        <v>82</v>
      </c>
      <c r="I112" s="93"/>
      <c r="J112" s="88" t="s">
        <v>613</v>
      </c>
      <c r="K112" s="88" t="s">
        <v>614</v>
      </c>
      <c r="L112" s="88">
        <v>4.7</v>
      </c>
      <c r="M112" s="86" t="s">
        <v>615</v>
      </c>
    </row>
    <row r="113" spans="1:13" hidden="1">
      <c r="A113" s="86" t="s">
        <v>572</v>
      </c>
      <c r="B113" s="86" t="s">
        <v>747</v>
      </c>
      <c r="C113" s="87" t="s">
        <v>616</v>
      </c>
      <c r="D113" s="87"/>
      <c r="E113" s="87"/>
      <c r="G113" s="88">
        <v>170</v>
      </c>
      <c r="H113" s="94">
        <v>91</v>
      </c>
      <c r="I113" s="93"/>
      <c r="J113" s="88" t="s">
        <v>617</v>
      </c>
      <c r="K113" s="88" t="s">
        <v>618</v>
      </c>
      <c r="L113" s="88">
        <v>5.8</v>
      </c>
      <c r="M113" s="86" t="s">
        <v>619</v>
      </c>
    </row>
    <row r="114" spans="1:13" hidden="1">
      <c r="A114" s="86" t="s">
        <v>572</v>
      </c>
      <c r="B114" s="86" t="s">
        <v>747</v>
      </c>
      <c r="C114" s="87" t="s">
        <v>620</v>
      </c>
      <c r="D114" s="87"/>
      <c r="E114" s="87"/>
      <c r="G114" s="88"/>
      <c r="H114" s="94">
        <v>109</v>
      </c>
      <c r="I114" s="93"/>
      <c r="K114" s="88" t="s">
        <v>621</v>
      </c>
      <c r="L114" s="88">
        <v>18.260000000000002</v>
      </c>
      <c r="M114" s="86" t="s">
        <v>619</v>
      </c>
    </row>
    <row r="115" spans="1:13" hidden="1">
      <c r="A115" s="86" t="s">
        <v>572</v>
      </c>
      <c r="B115" s="86" t="s">
        <v>622</v>
      </c>
      <c r="C115" s="87" t="s">
        <v>623</v>
      </c>
      <c r="D115" s="87"/>
      <c r="E115" s="87"/>
      <c r="G115" s="88">
        <v>35</v>
      </c>
      <c r="H115" s="94">
        <v>270</v>
      </c>
      <c r="I115" s="93"/>
      <c r="K115" s="88" t="s">
        <v>624</v>
      </c>
      <c r="M115" s="86" t="s">
        <v>650</v>
      </c>
    </row>
    <row r="116" spans="1:13" ht="31.5" hidden="1">
      <c r="A116" s="86" t="s">
        <v>572</v>
      </c>
      <c r="B116" s="86" t="s">
        <v>625</v>
      </c>
      <c r="C116" s="87" t="s">
        <v>626</v>
      </c>
      <c r="D116" s="87"/>
      <c r="E116" s="87"/>
      <c r="G116" s="88"/>
      <c r="H116" s="94">
        <v>398</v>
      </c>
      <c r="I116" s="93"/>
      <c r="M116" s="86" t="s">
        <v>627</v>
      </c>
    </row>
    <row r="117" spans="1:13" ht="31.5" hidden="1">
      <c r="A117" s="86" t="s">
        <v>572</v>
      </c>
      <c r="B117" s="86" t="s">
        <v>625</v>
      </c>
      <c r="C117" s="87" t="s">
        <v>628</v>
      </c>
      <c r="D117" s="87"/>
      <c r="E117" s="87"/>
      <c r="G117" s="88"/>
      <c r="H117" s="94">
        <v>495</v>
      </c>
      <c r="I117" s="93"/>
      <c r="M117" s="86" t="s">
        <v>627</v>
      </c>
    </row>
    <row r="118" spans="1:13" hidden="1">
      <c r="A118" s="86" t="s">
        <v>572</v>
      </c>
      <c r="B118" s="86" t="s">
        <v>629</v>
      </c>
      <c r="C118" s="87" t="s">
        <v>519</v>
      </c>
      <c r="D118" s="87"/>
      <c r="E118" s="87"/>
      <c r="G118" s="88"/>
      <c r="H118" s="94">
        <v>531</v>
      </c>
      <c r="I118" s="93"/>
      <c r="M118" s="86" t="s">
        <v>520</v>
      </c>
    </row>
    <row r="119" spans="1:13" ht="31.5" hidden="1">
      <c r="A119" s="86" t="s">
        <v>521</v>
      </c>
      <c r="B119" s="86" t="s">
        <v>522</v>
      </c>
      <c r="C119" s="87" t="s">
        <v>523</v>
      </c>
      <c r="D119" s="87"/>
      <c r="E119" s="87"/>
      <c r="G119" s="88"/>
      <c r="H119" s="95">
        <v>270</v>
      </c>
      <c r="I119" s="96"/>
      <c r="M119" s="86" t="s">
        <v>524</v>
      </c>
    </row>
    <row r="120" spans="1:13" ht="31.5" hidden="1">
      <c r="A120" s="86" t="s">
        <v>521</v>
      </c>
      <c r="B120" s="86" t="s">
        <v>525</v>
      </c>
      <c r="C120" s="87" t="s">
        <v>526</v>
      </c>
      <c r="D120" s="87"/>
      <c r="E120" s="87"/>
      <c r="G120" s="88"/>
      <c r="H120" s="94">
        <v>61</v>
      </c>
      <c r="I120" s="93"/>
      <c r="M120" s="86" t="s">
        <v>650</v>
      </c>
    </row>
    <row r="121" spans="1:13" ht="31.5" hidden="1">
      <c r="A121" s="86" t="s">
        <v>521</v>
      </c>
      <c r="B121" s="86" t="s">
        <v>527</v>
      </c>
      <c r="C121" s="87" t="s">
        <v>528</v>
      </c>
      <c r="D121" s="87"/>
      <c r="E121" s="87"/>
      <c r="G121" s="88"/>
      <c r="H121" s="94">
        <v>247</v>
      </c>
      <c r="I121" s="93"/>
      <c r="M121" s="86" t="s">
        <v>529</v>
      </c>
    </row>
    <row r="122" spans="1:13" ht="31.5" hidden="1">
      <c r="A122" s="86" t="s">
        <v>521</v>
      </c>
      <c r="B122" s="86" t="s">
        <v>530</v>
      </c>
      <c r="C122" s="87" t="s">
        <v>531</v>
      </c>
      <c r="D122" s="87"/>
      <c r="E122" s="87"/>
      <c r="G122" s="88"/>
      <c r="H122" s="97">
        <v>159</v>
      </c>
      <c r="I122" s="96"/>
    </row>
    <row r="123" spans="1:13">
      <c r="H123" s="89"/>
      <c r="I123" s="89"/>
    </row>
    <row r="124" spans="1:13">
      <c r="H124" s="89"/>
      <c r="I124" s="89"/>
    </row>
    <row r="125" spans="1:13" ht="31.5" hidden="1">
      <c r="A125" s="86" t="s">
        <v>532</v>
      </c>
      <c r="B125" s="86" t="s">
        <v>533</v>
      </c>
      <c r="C125" s="87" t="s">
        <v>458</v>
      </c>
      <c r="D125" s="87"/>
      <c r="E125" s="87"/>
      <c r="G125" s="88"/>
      <c r="H125" s="92">
        <v>17</v>
      </c>
      <c r="I125" s="93"/>
      <c r="M125" s="86" t="s">
        <v>459</v>
      </c>
    </row>
    <row r="126" spans="1:13" ht="47.25" hidden="1">
      <c r="A126" s="86" t="s">
        <v>532</v>
      </c>
      <c r="B126" s="86" t="s">
        <v>460</v>
      </c>
      <c r="C126" s="87" t="s">
        <v>461</v>
      </c>
      <c r="D126" s="87"/>
      <c r="E126" s="87"/>
      <c r="G126" s="88"/>
      <c r="H126" s="94">
        <v>55</v>
      </c>
      <c r="I126" s="93"/>
      <c r="M126" s="86" t="s">
        <v>462</v>
      </c>
    </row>
    <row r="127" spans="1:13" hidden="1">
      <c r="A127" s="86" t="s">
        <v>532</v>
      </c>
      <c r="B127" s="86" t="s">
        <v>463</v>
      </c>
      <c r="C127" s="87" t="s">
        <v>464</v>
      </c>
      <c r="D127" s="87"/>
      <c r="E127" s="87"/>
      <c r="G127" s="88"/>
      <c r="H127" s="94">
        <v>41</v>
      </c>
      <c r="I127" s="93"/>
      <c r="M127" s="86" t="s">
        <v>650</v>
      </c>
    </row>
    <row r="128" spans="1:13" ht="31.5" hidden="1">
      <c r="A128" s="86" t="s">
        <v>532</v>
      </c>
      <c r="B128" s="86" t="s">
        <v>465</v>
      </c>
      <c r="C128" s="87" t="s">
        <v>466</v>
      </c>
      <c r="D128" s="87"/>
      <c r="E128" s="87"/>
      <c r="G128" s="88"/>
      <c r="H128" s="94">
        <v>380</v>
      </c>
      <c r="I128" s="93"/>
      <c r="M128" s="86" t="s">
        <v>551</v>
      </c>
    </row>
    <row r="129" spans="1:13" hidden="1">
      <c r="A129" s="86" t="s">
        <v>532</v>
      </c>
      <c r="B129" s="86" t="s">
        <v>552</v>
      </c>
      <c r="C129" s="87" t="s">
        <v>553</v>
      </c>
      <c r="D129" s="87"/>
      <c r="E129" s="87"/>
      <c r="G129" s="88"/>
      <c r="H129" s="94">
        <v>606</v>
      </c>
      <c r="I129" s="93"/>
      <c r="M129" s="86" t="s">
        <v>650</v>
      </c>
    </row>
    <row r="130" spans="1:13" ht="31.5" hidden="1">
      <c r="A130" s="86" t="s">
        <v>532</v>
      </c>
      <c r="B130" s="86" t="s">
        <v>554</v>
      </c>
      <c r="C130" s="87" t="s">
        <v>555</v>
      </c>
      <c r="D130" s="87"/>
      <c r="E130" s="87"/>
      <c r="G130" s="88"/>
      <c r="H130" s="95">
        <v>18</v>
      </c>
      <c r="I130" s="96"/>
      <c r="M130" s="86" t="s">
        <v>470</v>
      </c>
    </row>
    <row r="131" spans="1:13" ht="31.5" hidden="1">
      <c r="A131" s="86" t="s">
        <v>532</v>
      </c>
      <c r="B131" s="86" t="s">
        <v>558</v>
      </c>
      <c r="C131" s="87" t="s">
        <v>559</v>
      </c>
      <c r="D131" s="87"/>
      <c r="E131" s="87"/>
      <c r="G131" s="88"/>
      <c r="H131" s="94">
        <v>101</v>
      </c>
      <c r="I131" s="93"/>
      <c r="M131" s="86" t="s">
        <v>650</v>
      </c>
    </row>
    <row r="132" spans="1:13" hidden="1">
      <c r="A132" s="86" t="s">
        <v>532</v>
      </c>
      <c r="B132" s="86" t="s">
        <v>560</v>
      </c>
      <c r="C132" s="87" t="s">
        <v>561</v>
      </c>
      <c r="D132" s="87"/>
      <c r="E132" s="87"/>
      <c r="G132" s="88"/>
      <c r="H132" s="95">
        <v>45</v>
      </c>
      <c r="I132" s="96"/>
      <c r="M132" s="86" t="s">
        <v>562</v>
      </c>
    </row>
    <row r="133" spans="1:13" ht="78.75" hidden="1">
      <c r="A133" s="86" t="s">
        <v>563</v>
      </c>
      <c r="B133" s="86" t="s">
        <v>564</v>
      </c>
      <c r="C133" s="87" t="s">
        <v>565</v>
      </c>
      <c r="D133" s="87"/>
      <c r="E133" s="87"/>
      <c r="G133" s="88"/>
      <c r="H133" s="95">
        <v>756</v>
      </c>
      <c r="I133" s="96"/>
      <c r="M133" s="86" t="s">
        <v>566</v>
      </c>
    </row>
    <row r="134" spans="1:13" hidden="1">
      <c r="A134" s="86" t="s">
        <v>563</v>
      </c>
      <c r="B134" s="86" t="s">
        <v>567</v>
      </c>
      <c r="C134" s="87" t="s">
        <v>478</v>
      </c>
      <c r="D134" s="87"/>
      <c r="E134" s="87"/>
      <c r="G134" s="88">
        <v>14.97</v>
      </c>
      <c r="H134" s="95">
        <v>79</v>
      </c>
      <c r="I134" s="96"/>
      <c r="M134" s="86" t="s">
        <v>479</v>
      </c>
    </row>
    <row r="135" spans="1:13" ht="31.5" hidden="1">
      <c r="A135" s="86" t="s">
        <v>480</v>
      </c>
      <c r="B135" s="86" t="s">
        <v>481</v>
      </c>
      <c r="C135" s="87" t="s">
        <v>482</v>
      </c>
      <c r="D135" s="87"/>
      <c r="E135" s="87"/>
      <c r="G135" s="88"/>
      <c r="H135" s="94">
        <v>219</v>
      </c>
      <c r="I135" s="93"/>
      <c r="M135" s="86" t="s">
        <v>650</v>
      </c>
    </row>
    <row r="136" spans="1:13" hidden="1">
      <c r="A136" s="86" t="s">
        <v>480</v>
      </c>
      <c r="B136" s="86" t="s">
        <v>576</v>
      </c>
      <c r="C136" s="87" t="s">
        <v>483</v>
      </c>
      <c r="D136" s="87"/>
      <c r="E136" s="87"/>
      <c r="G136" s="88"/>
      <c r="H136" s="94">
        <v>3.125</v>
      </c>
      <c r="I136" s="93"/>
      <c r="M136" s="86" t="s">
        <v>578</v>
      </c>
    </row>
    <row r="137" spans="1:13" ht="31.5" hidden="1">
      <c r="A137" s="86" t="s">
        <v>480</v>
      </c>
      <c r="B137" s="86" t="s">
        <v>484</v>
      </c>
      <c r="C137" s="87" t="s">
        <v>485</v>
      </c>
      <c r="D137" s="87"/>
      <c r="E137" s="87"/>
      <c r="G137" s="88"/>
      <c r="H137" s="94">
        <v>45</v>
      </c>
      <c r="I137" s="93"/>
      <c r="M137" s="86" t="s">
        <v>486</v>
      </c>
    </row>
    <row r="138" spans="1:13" ht="47.25" hidden="1">
      <c r="A138" s="86" t="s">
        <v>480</v>
      </c>
      <c r="B138" s="86" t="s">
        <v>487</v>
      </c>
      <c r="C138" s="87" t="s">
        <v>488</v>
      </c>
      <c r="D138" s="87"/>
      <c r="E138" s="87"/>
      <c r="G138" s="88"/>
      <c r="H138" s="94">
        <v>168</v>
      </c>
      <c r="I138" s="93"/>
      <c r="M138" s="86" t="s">
        <v>650</v>
      </c>
    </row>
    <row r="139" spans="1:13" ht="31.5" hidden="1">
      <c r="A139" s="86" t="s">
        <v>480</v>
      </c>
      <c r="B139" s="86" t="s">
        <v>489</v>
      </c>
      <c r="C139" s="87" t="s">
        <v>490</v>
      </c>
      <c r="D139" s="87"/>
      <c r="E139" s="87"/>
      <c r="G139" s="88"/>
      <c r="H139" s="94">
        <v>338</v>
      </c>
      <c r="I139" s="93"/>
      <c r="J139" s="88" t="s">
        <v>491</v>
      </c>
      <c r="K139" s="88" t="s">
        <v>419</v>
      </c>
      <c r="M139" s="86" t="s">
        <v>420</v>
      </c>
    </row>
    <row r="140" spans="1:13" ht="31.5" hidden="1">
      <c r="A140" s="86" t="s">
        <v>421</v>
      </c>
      <c r="B140" s="86" t="s">
        <v>422</v>
      </c>
      <c r="C140" s="87" t="s">
        <v>423</v>
      </c>
      <c r="D140" s="87"/>
      <c r="E140" s="87"/>
      <c r="G140" s="88"/>
      <c r="H140" s="94">
        <v>102</v>
      </c>
      <c r="I140" s="93"/>
      <c r="M140" s="86" t="s">
        <v>424</v>
      </c>
    </row>
    <row r="141" spans="1:13" ht="31.5" hidden="1">
      <c r="A141" s="86" t="s">
        <v>421</v>
      </c>
      <c r="B141" s="86" t="s">
        <v>425</v>
      </c>
      <c r="C141" s="87" t="s">
        <v>426</v>
      </c>
      <c r="D141" s="87"/>
      <c r="E141" s="87"/>
      <c r="G141" s="88"/>
      <c r="H141" s="94">
        <v>65</v>
      </c>
      <c r="I141" s="93"/>
      <c r="M141" s="86" t="s">
        <v>427</v>
      </c>
    </row>
    <row r="142" spans="1:13" ht="31.5" hidden="1">
      <c r="A142" s="86" t="s">
        <v>421</v>
      </c>
      <c r="B142" s="86" t="s">
        <v>428</v>
      </c>
      <c r="C142" s="87" t="s">
        <v>429</v>
      </c>
      <c r="D142" s="87"/>
      <c r="E142" s="87"/>
      <c r="G142" s="88">
        <v>44.95</v>
      </c>
      <c r="H142" s="95">
        <v>221</v>
      </c>
      <c r="I142" s="96"/>
      <c r="J142" s="88">
        <v>7.8</v>
      </c>
      <c r="K142" s="88" t="s">
        <v>430</v>
      </c>
      <c r="L142" s="88">
        <v>22</v>
      </c>
      <c r="M142" s="86" t="s">
        <v>507</v>
      </c>
    </row>
    <row r="143" spans="1:13" ht="31.5" hidden="1">
      <c r="A143" s="86" t="s">
        <v>421</v>
      </c>
      <c r="B143" s="86" t="s">
        <v>508</v>
      </c>
      <c r="C143" s="87" t="s">
        <v>509</v>
      </c>
      <c r="D143" s="87"/>
      <c r="E143" s="87"/>
      <c r="G143" s="88"/>
      <c r="H143" s="95">
        <v>170</v>
      </c>
      <c r="I143" s="96"/>
      <c r="M143" s="87" t="s">
        <v>434</v>
      </c>
    </row>
    <row r="144" spans="1:13" ht="31.5" hidden="1">
      <c r="A144" s="86" t="s">
        <v>435</v>
      </c>
      <c r="B144" s="86" t="s">
        <v>499</v>
      </c>
      <c r="C144" s="87" t="s">
        <v>436</v>
      </c>
      <c r="D144" s="87"/>
      <c r="E144" s="87"/>
      <c r="G144" s="88"/>
      <c r="H144" s="94">
        <v>104</v>
      </c>
      <c r="I144" s="93"/>
      <c r="M144" s="86" t="s">
        <v>510</v>
      </c>
    </row>
    <row r="145" spans="1:13" ht="31.5" hidden="1">
      <c r="A145" s="86" t="s">
        <v>435</v>
      </c>
      <c r="B145" s="86" t="s">
        <v>511</v>
      </c>
      <c r="C145" s="87" t="s">
        <v>512</v>
      </c>
      <c r="D145" s="87"/>
      <c r="E145" s="87"/>
      <c r="G145" s="88"/>
      <c r="H145" s="94">
        <v>43</v>
      </c>
      <c r="I145" s="93"/>
      <c r="M145" s="86" t="s">
        <v>513</v>
      </c>
    </row>
    <row r="146" spans="1:13" hidden="1">
      <c r="A146" s="86" t="s">
        <v>435</v>
      </c>
      <c r="B146" s="86" t="s">
        <v>514</v>
      </c>
      <c r="C146" s="87" t="s">
        <v>515</v>
      </c>
      <c r="D146" s="87"/>
      <c r="E146" s="87"/>
      <c r="G146" s="88"/>
      <c r="H146" s="94">
        <v>52</v>
      </c>
      <c r="I146" s="93"/>
      <c r="M146" s="86" t="s">
        <v>516</v>
      </c>
    </row>
    <row r="147" spans="1:13" hidden="1">
      <c r="A147" s="86" t="s">
        <v>435</v>
      </c>
      <c r="B147" s="86" t="s">
        <v>517</v>
      </c>
      <c r="C147" s="87" t="s">
        <v>518</v>
      </c>
      <c r="D147" s="87"/>
      <c r="E147" s="87"/>
      <c r="G147" s="88"/>
      <c r="H147" s="95">
        <v>131</v>
      </c>
      <c r="I147" s="96"/>
      <c r="M147" s="86" t="s">
        <v>447</v>
      </c>
    </row>
    <row r="148" spans="1:13" ht="47.25" hidden="1">
      <c r="A148" s="86" t="s">
        <v>435</v>
      </c>
      <c r="B148" s="86" t="s">
        <v>517</v>
      </c>
      <c r="C148" s="87" t="s">
        <v>448</v>
      </c>
      <c r="D148" s="87"/>
      <c r="E148" s="87"/>
      <c r="G148" s="88"/>
      <c r="H148" s="95">
        <v>23</v>
      </c>
      <c r="I148" s="96"/>
      <c r="M148" s="86" t="s">
        <v>449</v>
      </c>
    </row>
    <row r="149" spans="1:13" hidden="1">
      <c r="A149" s="86" t="s">
        <v>450</v>
      </c>
      <c r="B149" s="86" t="s">
        <v>653</v>
      </c>
      <c r="C149" s="87" t="s">
        <v>451</v>
      </c>
      <c r="D149" s="87"/>
      <c r="E149" s="87"/>
      <c r="G149" s="88"/>
      <c r="H149" s="95">
        <v>143</v>
      </c>
      <c r="I149" s="96"/>
      <c r="M149" s="86" t="s">
        <v>452</v>
      </c>
    </row>
    <row r="150" spans="1:13" hidden="1">
      <c r="A150" s="86" t="s">
        <v>450</v>
      </c>
      <c r="B150" s="86" t="s">
        <v>453</v>
      </c>
      <c r="C150" s="87" t="s">
        <v>454</v>
      </c>
      <c r="D150" s="87"/>
      <c r="E150" s="87"/>
      <c r="G150" s="88"/>
      <c r="H150" s="94">
        <v>370</v>
      </c>
      <c r="I150" s="93"/>
      <c r="M150" s="86" t="s">
        <v>455</v>
      </c>
    </row>
    <row r="151" spans="1:13" hidden="1">
      <c r="A151" s="86" t="s">
        <v>450</v>
      </c>
      <c r="B151" s="86" t="s">
        <v>456</v>
      </c>
      <c r="C151" s="87" t="s">
        <v>457</v>
      </c>
      <c r="D151" s="87"/>
      <c r="E151" s="87"/>
      <c r="G151" s="88"/>
      <c r="H151" s="95">
        <v>39</v>
      </c>
      <c r="I151" s="96"/>
      <c r="M151" s="86" t="s">
        <v>650</v>
      </c>
    </row>
    <row r="152" spans="1:13" hidden="1">
      <c r="A152" s="86" t="s">
        <v>450</v>
      </c>
      <c r="B152" s="86" t="s">
        <v>965</v>
      </c>
      <c r="C152" s="87" t="s">
        <v>373</v>
      </c>
      <c r="D152" s="87"/>
      <c r="E152" s="87"/>
      <c r="G152" s="88"/>
      <c r="H152" s="95">
        <f>3.2*28.3495</f>
        <v>90.718400000000003</v>
      </c>
      <c r="I152" s="96"/>
      <c r="J152" s="88" t="s">
        <v>617</v>
      </c>
      <c r="M152" s="86" t="s">
        <v>374</v>
      </c>
    </row>
    <row r="153" spans="1:13" hidden="1">
      <c r="A153" s="86" t="s">
        <v>450</v>
      </c>
      <c r="B153" s="86" t="s">
        <v>375</v>
      </c>
      <c r="C153" s="87" t="s">
        <v>376</v>
      </c>
      <c r="D153" s="87"/>
      <c r="E153" s="87"/>
      <c r="G153" s="88"/>
      <c r="H153" s="95">
        <v>71</v>
      </c>
      <c r="I153" s="96"/>
      <c r="M153" s="86" t="s">
        <v>650</v>
      </c>
    </row>
    <row r="154" spans="1:13" ht="47.25" hidden="1">
      <c r="A154" s="86" t="s">
        <v>377</v>
      </c>
      <c r="B154" s="86" t="s">
        <v>378</v>
      </c>
      <c r="C154" s="87" t="s">
        <v>379</v>
      </c>
      <c r="D154" s="87"/>
      <c r="E154" s="87"/>
      <c r="G154" s="88"/>
      <c r="H154" s="94">
        <v>199</v>
      </c>
      <c r="I154" s="93"/>
      <c r="M154" s="86" t="s">
        <v>380</v>
      </c>
    </row>
    <row r="155" spans="1:13" ht="47.25" hidden="1">
      <c r="A155" s="86" t="s">
        <v>377</v>
      </c>
      <c r="B155" s="86" t="s">
        <v>381</v>
      </c>
      <c r="C155" s="87" t="s">
        <v>382</v>
      </c>
      <c r="D155" s="87"/>
      <c r="E155" s="87"/>
      <c r="G155" s="88"/>
      <c r="H155" s="94">
        <v>678</v>
      </c>
      <c r="I155" s="93"/>
      <c r="M155" s="86" t="s">
        <v>467</v>
      </c>
    </row>
    <row r="156" spans="1:13" ht="31.5" hidden="1">
      <c r="A156" s="86" t="s">
        <v>377</v>
      </c>
      <c r="B156" s="86" t="s">
        <v>468</v>
      </c>
      <c r="C156" s="87" t="s">
        <v>469</v>
      </c>
      <c r="D156" s="87"/>
      <c r="E156" s="87"/>
      <c r="G156" s="88"/>
      <c r="H156" s="94">
        <v>256</v>
      </c>
      <c r="I156" s="93"/>
      <c r="M156" s="86" t="s">
        <v>391</v>
      </c>
    </row>
    <row r="157" spans="1:13" ht="31.5" hidden="1">
      <c r="A157" s="86" t="s">
        <v>377</v>
      </c>
      <c r="B157" s="86" t="s">
        <v>392</v>
      </c>
      <c r="C157" s="87" t="s">
        <v>393</v>
      </c>
      <c r="D157" s="87"/>
      <c r="E157" s="87"/>
      <c r="G157" s="88"/>
      <c r="H157" s="94">
        <v>189</v>
      </c>
      <c r="I157" s="93"/>
      <c r="M157" s="86" t="s">
        <v>471</v>
      </c>
    </row>
    <row r="158" spans="1:13" ht="31.5" hidden="1">
      <c r="A158" s="86" t="s">
        <v>377</v>
      </c>
      <c r="B158" s="86" t="s">
        <v>472</v>
      </c>
      <c r="C158" s="87" t="s">
        <v>473</v>
      </c>
      <c r="D158" s="87"/>
      <c r="E158" s="87"/>
      <c r="G158" s="88"/>
      <c r="H158" s="94">
        <v>325</v>
      </c>
      <c r="I158" s="93"/>
      <c r="M158" s="86" t="s">
        <v>474</v>
      </c>
    </row>
    <row r="159" spans="1:13" ht="31.5" hidden="1">
      <c r="A159" s="86" t="s">
        <v>377</v>
      </c>
      <c r="B159" s="86" t="s">
        <v>514</v>
      </c>
      <c r="C159" s="87" t="s">
        <v>475</v>
      </c>
      <c r="D159" s="87"/>
      <c r="E159" s="87"/>
      <c r="G159" s="88"/>
      <c r="H159" s="94">
        <v>94</v>
      </c>
      <c r="I159" s="93"/>
      <c r="M159" s="86" t="s">
        <v>476</v>
      </c>
    </row>
    <row r="160" spans="1:13" ht="31.5" hidden="1">
      <c r="A160" s="86" t="s">
        <v>377</v>
      </c>
      <c r="B160" s="86" t="s">
        <v>477</v>
      </c>
      <c r="C160" s="87" t="s">
        <v>408</v>
      </c>
      <c r="D160" s="87"/>
      <c r="E160" s="87"/>
      <c r="G160" s="88"/>
      <c r="H160" s="94">
        <v>4</v>
      </c>
      <c r="I160" s="93"/>
      <c r="M160" s="86" t="s">
        <v>409</v>
      </c>
    </row>
    <row r="161" spans="1:13" ht="47.25" hidden="1">
      <c r="A161" s="86" t="s">
        <v>377</v>
      </c>
      <c r="B161" s="86" t="s">
        <v>745</v>
      </c>
      <c r="C161" s="87" t="s">
        <v>410</v>
      </c>
      <c r="D161" s="87"/>
      <c r="E161" s="87"/>
      <c r="G161" s="88"/>
      <c r="H161" s="94">
        <v>92</v>
      </c>
      <c r="I161" s="93"/>
      <c r="M161" s="86" t="s">
        <v>650</v>
      </c>
    </row>
    <row r="162" spans="1:13" ht="31.5" hidden="1">
      <c r="A162" s="86" t="s">
        <v>377</v>
      </c>
      <c r="B162" s="86" t="s">
        <v>411</v>
      </c>
      <c r="C162" s="87" t="s">
        <v>412</v>
      </c>
      <c r="D162" s="87"/>
      <c r="E162" s="87"/>
      <c r="G162" s="88"/>
      <c r="H162" s="94">
        <v>1218</v>
      </c>
      <c r="I162" s="93"/>
      <c r="M162" s="86" t="s">
        <v>413</v>
      </c>
    </row>
    <row r="163" spans="1:13" hidden="1">
      <c r="A163" s="86" t="s">
        <v>414</v>
      </c>
      <c r="B163" s="86" t="s">
        <v>805</v>
      </c>
      <c r="C163" s="87" t="s">
        <v>415</v>
      </c>
      <c r="D163" s="87"/>
      <c r="E163" s="87"/>
      <c r="G163" s="88"/>
      <c r="H163" s="94">
        <v>1410</v>
      </c>
      <c r="I163" s="93"/>
      <c r="J163" s="88" t="s">
        <v>416</v>
      </c>
      <c r="K163" s="88" t="s">
        <v>417</v>
      </c>
      <c r="M163" s="86" t="s">
        <v>418</v>
      </c>
    </row>
    <row r="164" spans="1:13" hidden="1">
      <c r="A164" s="86" t="s">
        <v>414</v>
      </c>
      <c r="B164" s="86" t="s">
        <v>629</v>
      </c>
      <c r="C164" s="87" t="s">
        <v>317</v>
      </c>
      <c r="D164" s="87"/>
      <c r="E164" s="87"/>
      <c r="G164" s="88"/>
      <c r="H164" s="94">
        <v>275</v>
      </c>
      <c r="I164" s="93"/>
      <c r="M164" s="86" t="s">
        <v>318</v>
      </c>
    </row>
    <row r="165" spans="1:13" ht="31.5" hidden="1">
      <c r="A165" s="86" t="s">
        <v>319</v>
      </c>
      <c r="B165" s="86" t="s">
        <v>320</v>
      </c>
      <c r="C165" s="87" t="s">
        <v>321</v>
      </c>
      <c r="D165" s="87"/>
      <c r="E165" s="87"/>
      <c r="G165" s="88"/>
      <c r="H165" s="94">
        <v>1165</v>
      </c>
      <c r="I165" s="93"/>
      <c r="J165" s="88" t="s">
        <v>322</v>
      </c>
      <c r="K165" s="88" t="s">
        <v>323</v>
      </c>
      <c r="M165" s="86" t="s">
        <v>324</v>
      </c>
    </row>
    <row r="166" spans="1:13" ht="47.25" hidden="1">
      <c r="A166" s="86" t="s">
        <v>319</v>
      </c>
      <c r="B166" s="86" t="s">
        <v>745</v>
      </c>
      <c r="C166" s="87" t="s">
        <v>325</v>
      </c>
      <c r="D166" s="87"/>
      <c r="E166" s="87"/>
      <c r="G166" s="88"/>
      <c r="H166" s="94">
        <v>136</v>
      </c>
      <c r="I166" s="93"/>
      <c r="J166" s="88" t="s">
        <v>326</v>
      </c>
      <c r="M166" s="86" t="s">
        <v>327</v>
      </c>
    </row>
    <row r="167" spans="1:13" ht="31.5" hidden="1">
      <c r="A167" s="86" t="s">
        <v>319</v>
      </c>
      <c r="B167" s="86" t="s">
        <v>745</v>
      </c>
      <c r="C167" s="87" t="s">
        <v>431</v>
      </c>
      <c r="D167" s="87"/>
      <c r="E167" s="87"/>
      <c r="G167" s="88"/>
      <c r="H167" s="94">
        <v>170</v>
      </c>
      <c r="I167" s="93"/>
      <c r="M167" s="86" t="s">
        <v>427</v>
      </c>
    </row>
    <row r="168" spans="1:13" ht="31.5" hidden="1">
      <c r="A168" s="86" t="s">
        <v>319</v>
      </c>
      <c r="B168" s="86" t="s">
        <v>847</v>
      </c>
      <c r="C168" s="87" t="s">
        <v>432</v>
      </c>
      <c r="D168" s="87"/>
      <c r="E168" s="87"/>
      <c r="G168" s="88"/>
      <c r="H168" s="95">
        <v>484</v>
      </c>
      <c r="I168" s="96"/>
      <c r="M168" s="86" t="s">
        <v>433</v>
      </c>
    </row>
    <row r="169" spans="1:13" ht="63" hidden="1">
      <c r="A169" s="86" t="s">
        <v>335</v>
      </c>
      <c r="B169" s="86" t="s">
        <v>336</v>
      </c>
      <c r="C169" s="87" t="s">
        <v>337</v>
      </c>
      <c r="D169" s="87"/>
      <c r="E169" s="87"/>
      <c r="G169" s="88"/>
      <c r="H169" s="95">
        <v>45</v>
      </c>
      <c r="I169" s="96"/>
      <c r="M169" s="86" t="s">
        <v>338</v>
      </c>
    </row>
    <row r="170" spans="1:13" ht="63" hidden="1">
      <c r="A170" s="86" t="s">
        <v>335</v>
      </c>
      <c r="B170" s="86" t="s">
        <v>554</v>
      </c>
      <c r="C170" s="87" t="s">
        <v>339</v>
      </c>
      <c r="D170" s="87"/>
      <c r="E170" s="87"/>
      <c r="G170" s="88"/>
      <c r="H170" s="95">
        <v>52</v>
      </c>
      <c r="I170" s="96"/>
      <c r="M170" s="86" t="s">
        <v>340</v>
      </c>
    </row>
    <row r="171" spans="1:13" ht="63" hidden="1">
      <c r="A171" s="86" t="s">
        <v>335</v>
      </c>
      <c r="B171" s="86" t="s">
        <v>341</v>
      </c>
      <c r="C171" s="87" t="s">
        <v>437</v>
      </c>
      <c r="D171" s="87"/>
      <c r="E171" s="87"/>
      <c r="G171" s="88"/>
      <c r="H171" s="95">
        <v>64</v>
      </c>
      <c r="I171" s="96"/>
      <c r="M171" s="86" t="s">
        <v>650</v>
      </c>
    </row>
    <row r="172" spans="1:13" ht="63" hidden="1">
      <c r="A172" s="86" t="s">
        <v>335</v>
      </c>
      <c r="B172" s="86" t="s">
        <v>438</v>
      </c>
      <c r="C172" s="87" t="s">
        <v>439</v>
      </c>
      <c r="D172" s="87"/>
      <c r="E172" s="87"/>
      <c r="G172" s="88"/>
      <c r="H172" s="95">
        <v>285</v>
      </c>
      <c r="I172" s="96"/>
      <c r="M172" s="86" t="s">
        <v>538</v>
      </c>
    </row>
    <row r="173" spans="1:13" ht="63" hidden="1">
      <c r="A173" s="86" t="s">
        <v>335</v>
      </c>
      <c r="B173" s="86" t="s">
        <v>438</v>
      </c>
      <c r="C173" s="87" t="s">
        <v>440</v>
      </c>
      <c r="D173" s="87"/>
      <c r="E173" s="87"/>
      <c r="G173" s="88"/>
      <c r="H173" s="95">
        <v>32</v>
      </c>
      <c r="I173" s="96"/>
      <c r="M173" s="86" t="s">
        <v>538</v>
      </c>
    </row>
    <row r="174" spans="1:13" ht="63" hidden="1">
      <c r="A174" s="86" t="s">
        <v>335</v>
      </c>
      <c r="B174" s="86" t="s">
        <v>441</v>
      </c>
      <c r="C174" s="87" t="s">
        <v>442</v>
      </c>
      <c r="D174" s="87"/>
      <c r="E174" s="87"/>
      <c r="G174" s="88"/>
      <c r="H174" s="95">
        <v>152</v>
      </c>
      <c r="I174" s="96"/>
      <c r="M174" s="86" t="s">
        <v>538</v>
      </c>
    </row>
    <row r="175" spans="1:13" ht="47.25" hidden="1">
      <c r="A175" s="86" t="s">
        <v>443</v>
      </c>
      <c r="B175" s="86" t="s">
        <v>444</v>
      </c>
      <c r="C175" s="87" t="s">
        <v>445</v>
      </c>
      <c r="D175" s="87"/>
      <c r="E175" s="87"/>
      <c r="G175" s="88"/>
      <c r="H175" s="94">
        <v>202</v>
      </c>
      <c r="I175" s="93"/>
      <c r="M175" s="86" t="s">
        <v>446</v>
      </c>
    </row>
    <row r="176" spans="1:13" hidden="1">
      <c r="A176" s="86" t="s">
        <v>443</v>
      </c>
      <c r="B176" s="86" t="s">
        <v>362</v>
      </c>
      <c r="C176" s="87" t="s">
        <v>363</v>
      </c>
      <c r="D176" s="87"/>
      <c r="E176" s="87"/>
      <c r="G176" s="88"/>
      <c r="H176" s="94">
        <v>34.5</v>
      </c>
      <c r="I176" s="93"/>
      <c r="M176" s="86" t="s">
        <v>364</v>
      </c>
    </row>
    <row r="177" spans="1:13" ht="31.5" hidden="1">
      <c r="A177" s="86" t="s">
        <v>443</v>
      </c>
      <c r="B177" s="86" t="s">
        <v>365</v>
      </c>
      <c r="C177" s="87" t="s">
        <v>366</v>
      </c>
      <c r="D177" s="87"/>
      <c r="E177" s="87"/>
      <c r="G177" s="88"/>
      <c r="H177" s="94">
        <v>20</v>
      </c>
      <c r="I177" s="93"/>
      <c r="M177" s="86" t="s">
        <v>367</v>
      </c>
    </row>
    <row r="178" spans="1:13" ht="31.5" hidden="1">
      <c r="A178" s="86" t="s">
        <v>443</v>
      </c>
      <c r="B178" s="86" t="s">
        <v>368</v>
      </c>
      <c r="C178" s="87" t="s">
        <v>369</v>
      </c>
      <c r="D178" s="87"/>
      <c r="E178" s="87"/>
      <c r="G178" s="88"/>
      <c r="H178" s="94">
        <v>28</v>
      </c>
      <c r="I178" s="93"/>
      <c r="M178" s="86" t="s">
        <v>370</v>
      </c>
    </row>
    <row r="179" spans="1:13" ht="31.5" hidden="1">
      <c r="A179" s="86" t="s">
        <v>443</v>
      </c>
      <c r="B179" s="86" t="s">
        <v>371</v>
      </c>
      <c r="C179" s="87" t="s">
        <v>372</v>
      </c>
      <c r="D179" s="87"/>
      <c r="E179" s="87"/>
      <c r="G179" s="88"/>
      <c r="H179" s="94">
        <v>44</v>
      </c>
      <c r="I179" s="93"/>
      <c r="M179" s="86" t="s">
        <v>650</v>
      </c>
    </row>
    <row r="180" spans="1:13" ht="47.25" hidden="1">
      <c r="A180" s="86" t="s">
        <v>443</v>
      </c>
      <c r="B180" s="86" t="s">
        <v>745</v>
      </c>
      <c r="C180" s="87" t="s">
        <v>251</v>
      </c>
      <c r="D180" s="87"/>
      <c r="E180" s="87"/>
      <c r="G180" s="88"/>
      <c r="H180" s="94">
        <v>109</v>
      </c>
      <c r="I180" s="93"/>
      <c r="M180" s="86" t="s">
        <v>650</v>
      </c>
    </row>
    <row r="181" spans="1:13" ht="31.5" hidden="1">
      <c r="A181" s="86" t="s">
        <v>443</v>
      </c>
      <c r="B181" s="86" t="s">
        <v>252</v>
      </c>
      <c r="C181" s="87" t="s">
        <v>253</v>
      </c>
      <c r="D181" s="87"/>
      <c r="E181" s="87"/>
      <c r="G181" s="88"/>
      <c r="H181" s="94">
        <v>20</v>
      </c>
      <c r="I181" s="93"/>
      <c r="M181" s="86" t="s">
        <v>650</v>
      </c>
    </row>
    <row r="182" spans="1:13" hidden="1">
      <c r="A182" s="86" t="s">
        <v>443</v>
      </c>
      <c r="B182" s="86" t="s">
        <v>254</v>
      </c>
      <c r="C182" s="87" t="s">
        <v>255</v>
      </c>
      <c r="D182" s="87"/>
      <c r="E182" s="87"/>
      <c r="G182" s="88"/>
      <c r="H182" s="94">
        <v>28</v>
      </c>
      <c r="I182" s="93"/>
      <c r="M182" s="86" t="s">
        <v>256</v>
      </c>
    </row>
    <row r="183" spans="1:13" ht="31.5" hidden="1">
      <c r="A183" s="86" t="s">
        <v>443</v>
      </c>
      <c r="B183" s="86" t="s">
        <v>257</v>
      </c>
      <c r="C183" s="87" t="s">
        <v>258</v>
      </c>
      <c r="D183" s="87"/>
      <c r="E183" s="87"/>
      <c r="G183" s="88"/>
      <c r="H183" s="94">
        <v>32</v>
      </c>
      <c r="I183" s="93"/>
      <c r="M183" s="86" t="s">
        <v>650</v>
      </c>
    </row>
    <row r="184" spans="1:13" hidden="1">
      <c r="A184" s="86" t="s">
        <v>443</v>
      </c>
      <c r="B184" s="86" t="s">
        <v>259</v>
      </c>
      <c r="C184" s="87" t="s">
        <v>260</v>
      </c>
      <c r="D184" s="87"/>
      <c r="E184" s="87"/>
      <c r="G184" s="88">
        <v>24.95</v>
      </c>
      <c r="H184" s="94">
        <v>34</v>
      </c>
      <c r="I184" s="93"/>
      <c r="J184" s="88" t="s">
        <v>261</v>
      </c>
      <c r="M184" s="86" t="s">
        <v>262</v>
      </c>
    </row>
    <row r="185" spans="1:13" hidden="1">
      <c r="B185" s="98" t="s">
        <v>263</v>
      </c>
      <c r="D185" s="87"/>
      <c r="E185" s="87"/>
      <c r="G185" s="99">
        <f>SUM(G1:G181)</f>
        <v>18661.939999999999</v>
      </c>
      <c r="H185" s="100"/>
      <c r="I185" s="101"/>
    </row>
    <row r="186" spans="1:13" hidden="1">
      <c r="B186" s="98" t="s">
        <v>264</v>
      </c>
      <c r="D186" s="87"/>
      <c r="E186" s="87"/>
      <c r="G186" s="88"/>
      <c r="H186" s="102">
        <f>SUM(H1:H184)/1000</f>
        <v>84.783761399999989</v>
      </c>
      <c r="I186" s="103"/>
      <c r="J186" s="104">
        <f>H186/13.6</f>
        <v>6.2341001029411762</v>
      </c>
      <c r="K186" s="88" t="s">
        <v>265</v>
      </c>
      <c r="M186" s="86" t="s">
        <v>266</v>
      </c>
    </row>
    <row r="187" spans="1:13" hidden="1">
      <c r="B187" s="98" t="s">
        <v>267</v>
      </c>
      <c r="D187" s="87"/>
      <c r="E187" s="87"/>
      <c r="G187" s="88"/>
      <c r="H187" s="102">
        <f>H186*2.2046</f>
        <v>186.91428038243998</v>
      </c>
      <c r="I187" s="103"/>
      <c r="J187" s="104">
        <f>H187/30</f>
        <v>6.2304760127479994</v>
      </c>
      <c r="K187" s="88" t="s">
        <v>265</v>
      </c>
      <c r="M187" s="86" t="s">
        <v>268</v>
      </c>
    </row>
    <row r="188" spans="1:13" hidden="1">
      <c r="D188" s="87"/>
      <c r="E188" s="87"/>
      <c r="G188" s="88"/>
      <c r="H188" s="94"/>
      <c r="I188" s="93"/>
    </row>
    <row r="189" spans="1:13" hidden="1">
      <c r="D189" s="87"/>
      <c r="E189" s="87"/>
      <c r="G189" s="88"/>
      <c r="H189" s="94"/>
      <c r="I189" s="93"/>
    </row>
    <row r="190" spans="1:13" hidden="1">
      <c r="D190" s="87"/>
      <c r="E190" s="87"/>
      <c r="G190" s="88"/>
      <c r="H190" s="93"/>
      <c r="I190" s="93"/>
    </row>
    <row r="191" spans="1:13" hidden="1">
      <c r="D191" s="87"/>
      <c r="E191" s="87"/>
      <c r="G191" s="88"/>
      <c r="H191" s="93"/>
      <c r="I191" s="93"/>
      <c r="M191" s="86" t="s">
        <v>650</v>
      </c>
    </row>
    <row r="192" spans="1:13" hidden="1">
      <c r="D192" s="87"/>
      <c r="E192" s="87"/>
      <c r="G192" s="88"/>
      <c r="H192" s="93"/>
      <c r="I192" s="93"/>
    </row>
    <row r="193" spans="3:10" hidden="1">
      <c r="D193" s="87"/>
      <c r="E193" s="87"/>
      <c r="G193" s="88"/>
      <c r="H193" s="105"/>
      <c r="I193" s="105"/>
    </row>
    <row r="194" spans="3:10" hidden="1">
      <c r="D194" s="87"/>
      <c r="E194" s="87"/>
      <c r="G194" s="88"/>
    </row>
    <row r="195" spans="3:10" hidden="1">
      <c r="D195" s="87"/>
      <c r="E195" s="87"/>
      <c r="G195" s="88"/>
    </row>
    <row r="196" spans="3:10" hidden="1">
      <c r="D196" s="87"/>
      <c r="E196" s="87"/>
      <c r="G196" s="88"/>
    </row>
    <row r="197" spans="3:10" hidden="1">
      <c r="D197" s="87"/>
      <c r="E197" s="87"/>
      <c r="G197" s="88"/>
    </row>
    <row r="198" spans="3:10" hidden="1">
      <c r="D198" s="87"/>
      <c r="E198" s="87"/>
      <c r="G198" s="88"/>
    </row>
    <row r="199" spans="3:10" hidden="1">
      <c r="C199" s="87" t="s">
        <v>383</v>
      </c>
      <c r="D199" s="87"/>
      <c r="E199" s="87"/>
      <c r="G199" s="88"/>
    </row>
    <row r="200" spans="3:10" hidden="1">
      <c r="C200" s="87" t="s">
        <v>384</v>
      </c>
      <c r="D200" s="87"/>
      <c r="E200" s="87"/>
      <c r="G200" s="88"/>
    </row>
    <row r="201" spans="3:10" hidden="1">
      <c r="C201" s="87" t="s">
        <v>385</v>
      </c>
      <c r="D201" s="87"/>
      <c r="E201" s="87"/>
      <c r="G201" s="88"/>
    </row>
    <row r="202" spans="3:10" hidden="1">
      <c r="C202" s="87" t="s">
        <v>386</v>
      </c>
      <c r="D202" s="87"/>
      <c r="E202" s="87"/>
      <c r="G202" s="88"/>
    </row>
    <row r="203" spans="3:10" hidden="1">
      <c r="C203" s="87" t="s">
        <v>387</v>
      </c>
      <c r="D203" s="87"/>
      <c r="E203" s="87"/>
      <c r="G203" s="88"/>
    </row>
    <row r="204" spans="3:10" hidden="1">
      <c r="D204" s="87"/>
      <c r="E204" s="87"/>
      <c r="G204" s="88"/>
    </row>
    <row r="205" spans="3:10" hidden="1">
      <c r="D205" s="87"/>
      <c r="E205" s="87"/>
      <c r="G205" s="88"/>
    </row>
    <row r="206" spans="3:10" hidden="1">
      <c r="D206" s="87"/>
      <c r="E206" s="87"/>
      <c r="G206" s="88"/>
    </row>
    <row r="207" spans="3:10" hidden="1">
      <c r="D207" s="87"/>
      <c r="E207" s="87"/>
      <c r="G207" s="88"/>
    </row>
    <row r="208" spans="3:10" hidden="1">
      <c r="C208" s="87" t="s">
        <v>388</v>
      </c>
      <c r="D208" s="87"/>
      <c r="E208" s="87"/>
      <c r="G208" s="88"/>
      <c r="H208" s="88">
        <v>1663</v>
      </c>
      <c r="J208" s="88" t="s">
        <v>389</v>
      </c>
    </row>
    <row r="209" spans="3:11" hidden="1">
      <c r="D209" s="87"/>
      <c r="E209" s="87"/>
      <c r="G209" s="88"/>
      <c r="H209" s="91">
        <f>H208*2.20462262/1000</f>
        <v>3.6662874170599999</v>
      </c>
      <c r="I209" s="91"/>
      <c r="J209" s="88" t="s">
        <v>390</v>
      </c>
    </row>
    <row r="210" spans="3:11" hidden="1">
      <c r="D210" s="87"/>
      <c r="E210" s="87"/>
      <c r="G210" s="88"/>
    </row>
    <row r="211" spans="3:11" hidden="1">
      <c r="C211" s="87" t="s">
        <v>395</v>
      </c>
      <c r="D211" s="87"/>
      <c r="E211" s="87"/>
      <c r="G211" s="88"/>
      <c r="H211" s="88">
        <v>1003</v>
      </c>
      <c r="J211" s="88" t="s">
        <v>389</v>
      </c>
    </row>
    <row r="212" spans="3:11" hidden="1">
      <c r="D212" s="87"/>
      <c r="E212" s="87"/>
      <c r="G212" s="88"/>
      <c r="H212" s="91">
        <f>H211*2.20462262/1000</f>
        <v>2.2112364878599995</v>
      </c>
      <c r="I212" s="91"/>
      <c r="J212" s="88" t="s">
        <v>390</v>
      </c>
      <c r="K212" s="88" t="s">
        <v>396</v>
      </c>
    </row>
    <row r="213" spans="3:11" hidden="1">
      <c r="D213" s="87"/>
      <c r="E213" s="87"/>
      <c r="G213" s="88"/>
    </row>
    <row r="214" spans="3:11" hidden="1">
      <c r="C214" s="87" t="s">
        <v>397</v>
      </c>
      <c r="D214" s="87"/>
      <c r="E214" s="87"/>
      <c r="G214" s="88"/>
      <c r="H214" s="88" t="s">
        <v>398</v>
      </c>
    </row>
  </sheetData>
  <phoneticPr fontId="7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M174"/>
  <sheetViews>
    <sheetView workbookViewId="0">
      <selection activeCell="A175" sqref="A175"/>
    </sheetView>
  </sheetViews>
  <sheetFormatPr defaultColWidth="12" defaultRowHeight="15.75"/>
  <cols>
    <col min="1" max="1" width="13.85546875" style="86" customWidth="1"/>
    <col min="2" max="2" width="22.28515625" style="86" customWidth="1"/>
    <col min="3" max="3" width="46" style="87" customWidth="1"/>
    <col min="4" max="4" width="7.42578125" style="112" customWidth="1"/>
    <col min="5" max="5" width="7.7109375" style="112" customWidth="1"/>
    <col min="6" max="6" width="10.140625" style="87" customWidth="1"/>
    <col min="7" max="7" width="8.28515625" style="119" customWidth="1"/>
    <col min="8" max="9" width="9" style="88" customWidth="1"/>
    <col min="10" max="10" width="12" style="88" customWidth="1"/>
    <col min="11" max="11" width="11.28515625" style="88" customWidth="1"/>
    <col min="12" max="12" width="8" style="88" customWidth="1"/>
    <col min="13" max="13" width="106.7109375" style="86" customWidth="1"/>
    <col min="14" max="16384" width="12" style="88"/>
  </cols>
  <sheetData>
    <row r="1" spans="1:13" s="85" customFormat="1" ht="25.5">
      <c r="A1" s="83" t="s">
        <v>700</v>
      </c>
      <c r="B1" s="83" t="s">
        <v>701</v>
      </c>
      <c r="C1" s="84" t="s">
        <v>702</v>
      </c>
      <c r="D1" s="111" t="s">
        <v>703</v>
      </c>
      <c r="E1" s="111" t="s">
        <v>158</v>
      </c>
      <c r="F1" s="84" t="s">
        <v>704</v>
      </c>
      <c r="G1" s="118" t="s">
        <v>705</v>
      </c>
      <c r="H1" s="85" t="s">
        <v>706</v>
      </c>
      <c r="I1" s="85" t="s">
        <v>707</v>
      </c>
      <c r="J1" s="85" t="s">
        <v>708</v>
      </c>
      <c r="K1" s="85" t="s">
        <v>709</v>
      </c>
      <c r="L1" s="85" t="s">
        <v>710</v>
      </c>
      <c r="M1" s="83" t="s">
        <v>960</v>
      </c>
    </row>
    <row r="2" spans="1:13" s="86" customFormat="1">
      <c r="C2" s="87"/>
      <c r="D2" s="112"/>
      <c r="E2" s="113"/>
      <c r="F2" s="87"/>
      <c r="G2" s="119"/>
      <c r="H2" s="89"/>
      <c r="I2" s="90"/>
      <c r="J2" s="88"/>
      <c r="K2" s="91"/>
      <c r="L2" s="88"/>
    </row>
    <row r="3" spans="1:13">
      <c r="A3" s="86" t="s">
        <v>711</v>
      </c>
      <c r="B3" s="86" t="s">
        <v>399</v>
      </c>
      <c r="C3" s="87" t="s">
        <v>400</v>
      </c>
      <c r="D3" s="112" t="s">
        <v>716</v>
      </c>
      <c r="E3" s="113">
        <v>63</v>
      </c>
      <c r="F3" s="87" t="s">
        <v>725</v>
      </c>
      <c r="G3" s="119">
        <v>499</v>
      </c>
      <c r="H3" s="89">
        <f t="shared" ref="H3" si="0">I3*453.592</f>
        <v>2270.79495</v>
      </c>
      <c r="I3" s="90">
        <v>5.0062499999999996</v>
      </c>
      <c r="J3" s="88" t="s">
        <v>401</v>
      </c>
      <c r="K3" s="91">
        <v>3.75</v>
      </c>
      <c r="L3" s="88">
        <v>30</v>
      </c>
      <c r="M3" s="86" t="s">
        <v>402</v>
      </c>
    </row>
    <row r="4" spans="1:13" s="86" customFormat="1">
      <c r="C4" s="87"/>
      <c r="D4" s="112"/>
      <c r="E4" s="113"/>
      <c r="F4" s="87"/>
      <c r="G4" s="119"/>
      <c r="H4" s="89"/>
      <c r="I4" s="90"/>
      <c r="J4" s="88"/>
      <c r="K4" s="91"/>
      <c r="L4" s="88"/>
    </row>
    <row r="5" spans="1:13">
      <c r="A5" s="86" t="s">
        <v>711</v>
      </c>
      <c r="B5" s="86" t="s">
        <v>971</v>
      </c>
      <c r="C5" s="87" t="s">
        <v>403</v>
      </c>
      <c r="D5" s="112" t="s">
        <v>716</v>
      </c>
      <c r="E5" s="113">
        <v>60</v>
      </c>
      <c r="F5" s="87" t="s">
        <v>404</v>
      </c>
      <c r="G5" s="119">
        <v>200</v>
      </c>
      <c r="H5" s="89">
        <f t="shared" ref="H5" si="1">I5*453.592</f>
        <v>1757.6689999999999</v>
      </c>
      <c r="I5" s="90">
        <v>3.875</v>
      </c>
      <c r="J5" s="88" t="s">
        <v>405</v>
      </c>
      <c r="K5" s="91">
        <v>4.75</v>
      </c>
      <c r="L5" s="88">
        <v>12</v>
      </c>
      <c r="M5" s="86" t="s">
        <v>406</v>
      </c>
    </row>
    <row r="6" spans="1:13" s="86" customFormat="1">
      <c r="C6" s="87"/>
      <c r="D6" s="112"/>
      <c r="E6" s="113"/>
      <c r="F6" s="87"/>
      <c r="G6" s="119"/>
      <c r="H6" s="89"/>
      <c r="I6" s="90"/>
      <c r="J6" s="88"/>
      <c r="K6" s="91"/>
      <c r="L6" s="88"/>
    </row>
    <row r="7" spans="1:13" s="98" customFormat="1" ht="31.5">
      <c r="A7" s="98" t="s">
        <v>711</v>
      </c>
      <c r="B7" s="98" t="s">
        <v>943</v>
      </c>
      <c r="C7" s="106" t="s">
        <v>712</v>
      </c>
      <c r="D7" s="116" t="s">
        <v>713</v>
      </c>
      <c r="E7" s="117">
        <v>60</v>
      </c>
      <c r="F7" s="99" t="s">
        <v>716</v>
      </c>
      <c r="G7" s="120">
        <v>225</v>
      </c>
      <c r="H7" s="107">
        <v>865</v>
      </c>
      <c r="I7" s="108">
        <v>1.90625</v>
      </c>
      <c r="J7" s="99" t="s">
        <v>717</v>
      </c>
      <c r="K7" s="109">
        <v>5</v>
      </c>
      <c r="L7" s="99">
        <v>296</v>
      </c>
      <c r="M7" s="98" t="s">
        <v>407</v>
      </c>
    </row>
    <row r="8" spans="1:13" s="98" customFormat="1" ht="31.5">
      <c r="A8" s="98" t="s">
        <v>711</v>
      </c>
      <c r="B8" s="98" t="s">
        <v>943</v>
      </c>
      <c r="C8" s="106" t="s">
        <v>720</v>
      </c>
      <c r="D8" s="116" t="s">
        <v>713</v>
      </c>
      <c r="E8" s="117">
        <v>60</v>
      </c>
      <c r="F8" s="99" t="s">
        <v>716</v>
      </c>
      <c r="G8" s="120">
        <v>270</v>
      </c>
      <c r="H8" s="107">
        <v>1064</v>
      </c>
      <c r="I8" s="108">
        <v>2.34375</v>
      </c>
      <c r="J8" s="99" t="s">
        <v>722</v>
      </c>
      <c r="K8" s="109">
        <v>5</v>
      </c>
      <c r="L8" s="99">
        <v>296</v>
      </c>
      <c r="M8" s="98" t="s">
        <v>407</v>
      </c>
    </row>
    <row r="9" spans="1:13" s="86" customFormat="1">
      <c r="C9" s="87"/>
      <c r="D9" s="112"/>
      <c r="E9" s="113"/>
      <c r="F9" s="87"/>
      <c r="G9" s="119"/>
      <c r="H9" s="89"/>
      <c r="I9" s="90"/>
      <c r="J9" s="88"/>
      <c r="K9" s="91"/>
      <c r="L9" s="88"/>
    </row>
    <row r="10" spans="1:13" s="98" customFormat="1">
      <c r="A10" s="98" t="s">
        <v>711</v>
      </c>
      <c r="B10" s="98" t="s">
        <v>945</v>
      </c>
      <c r="C10" s="106" t="s">
        <v>724</v>
      </c>
      <c r="D10" s="116" t="s">
        <v>716</v>
      </c>
      <c r="E10" s="117">
        <v>60</v>
      </c>
      <c r="F10" s="106" t="s">
        <v>725</v>
      </c>
      <c r="G10" s="120">
        <v>199.95</v>
      </c>
      <c r="H10" s="107">
        <f t="shared" ref="H10:H11" si="2">I10*453.592</f>
        <v>1040.4266500000001</v>
      </c>
      <c r="I10" s="108">
        <v>2.2937500000000002</v>
      </c>
      <c r="J10" s="99" t="s">
        <v>726</v>
      </c>
      <c r="K10" s="109">
        <v>4</v>
      </c>
      <c r="L10" s="99">
        <v>25</v>
      </c>
      <c r="M10" s="98" t="s">
        <v>307</v>
      </c>
    </row>
    <row r="11" spans="1:13" s="98" customFormat="1">
      <c r="A11" s="98" t="s">
        <v>711</v>
      </c>
      <c r="B11" s="98" t="s">
        <v>945</v>
      </c>
      <c r="C11" s="106" t="s">
        <v>586</v>
      </c>
      <c r="D11" s="116" t="s">
        <v>713</v>
      </c>
      <c r="E11" s="117">
        <v>60</v>
      </c>
      <c r="F11" s="106" t="s">
        <v>725</v>
      </c>
      <c r="G11" s="120">
        <v>92.73</v>
      </c>
      <c r="H11" s="107">
        <f t="shared" si="2"/>
        <v>997.90240000000006</v>
      </c>
      <c r="I11" s="108">
        <v>2.2000000000000002</v>
      </c>
      <c r="J11" s="99" t="s">
        <v>587</v>
      </c>
      <c r="K11" s="109">
        <v>4.3</v>
      </c>
      <c r="L11" s="99">
        <v>9</v>
      </c>
      <c r="M11" s="98" t="s">
        <v>308</v>
      </c>
    </row>
    <row r="12" spans="1:13" s="86" customFormat="1">
      <c r="C12" s="87"/>
      <c r="D12" s="112"/>
      <c r="E12" s="113"/>
      <c r="F12" s="87"/>
      <c r="G12" s="119"/>
      <c r="H12" s="89"/>
      <c r="I12" s="90"/>
      <c r="J12" s="88"/>
      <c r="K12" s="91"/>
      <c r="L12" s="88"/>
    </row>
    <row r="13" spans="1:13" s="98" customFormat="1" ht="31.5">
      <c r="A13" s="98" t="s">
        <v>711</v>
      </c>
      <c r="B13" s="98" t="s">
        <v>590</v>
      </c>
      <c r="C13" s="106" t="s">
        <v>609</v>
      </c>
      <c r="D13" s="116" t="s">
        <v>713</v>
      </c>
      <c r="E13" s="117">
        <v>55</v>
      </c>
      <c r="F13" s="106" t="s">
        <v>716</v>
      </c>
      <c r="G13" s="120">
        <v>345</v>
      </c>
      <c r="H13" s="107">
        <f t="shared" ref="H13:H16" si="3">I13*453.592</f>
        <v>989.39754999999991</v>
      </c>
      <c r="I13" s="108">
        <v>2.1812499999999999</v>
      </c>
      <c r="J13" s="99" t="s">
        <v>610</v>
      </c>
      <c r="K13" s="109">
        <v>4.25</v>
      </c>
      <c r="L13" s="99">
        <v>7</v>
      </c>
      <c r="M13" s="98" t="s">
        <v>309</v>
      </c>
    </row>
    <row r="14" spans="1:13" s="98" customFormat="1" ht="31.5">
      <c r="A14" s="98" t="s">
        <v>711</v>
      </c>
      <c r="B14" s="98" t="s">
        <v>590</v>
      </c>
      <c r="C14" s="106" t="s">
        <v>761</v>
      </c>
      <c r="D14" s="116" t="s">
        <v>713</v>
      </c>
      <c r="E14" s="117">
        <v>55</v>
      </c>
      <c r="F14" s="106" t="s">
        <v>716</v>
      </c>
      <c r="G14" s="120">
        <v>365</v>
      </c>
      <c r="H14" s="107">
        <f t="shared" si="3"/>
        <v>989.39754999999991</v>
      </c>
      <c r="I14" s="108">
        <v>2.1812499999999999</v>
      </c>
      <c r="J14" s="99" t="s">
        <v>610</v>
      </c>
      <c r="K14" s="109">
        <v>4.25</v>
      </c>
      <c r="L14" s="99">
        <v>7</v>
      </c>
      <c r="M14" s="98" t="s">
        <v>309</v>
      </c>
    </row>
    <row r="15" spans="1:13" s="98" customFormat="1" ht="31.5">
      <c r="A15" s="98" t="s">
        <v>711</v>
      </c>
      <c r="B15" s="98" t="s">
        <v>590</v>
      </c>
      <c r="C15" s="106" t="s">
        <v>766</v>
      </c>
      <c r="D15" s="116" t="s">
        <v>713</v>
      </c>
      <c r="E15" s="117">
        <v>55</v>
      </c>
      <c r="F15" s="106" t="s">
        <v>716</v>
      </c>
      <c r="G15" s="120">
        <v>345</v>
      </c>
      <c r="H15" s="107">
        <f t="shared" si="3"/>
        <v>983.72765000000004</v>
      </c>
      <c r="I15" s="108">
        <v>2.1687500000000002</v>
      </c>
      <c r="J15" s="99" t="s">
        <v>767</v>
      </c>
      <c r="K15" s="109">
        <v>5</v>
      </c>
      <c r="L15" s="99">
        <v>2</v>
      </c>
      <c r="M15" s="98" t="s">
        <v>310</v>
      </c>
    </row>
    <row r="16" spans="1:13" s="99" customFormat="1" ht="31.5">
      <c r="A16" s="98" t="s">
        <v>711</v>
      </c>
      <c r="B16" s="98" t="s">
        <v>590</v>
      </c>
      <c r="C16" s="106" t="s">
        <v>630</v>
      </c>
      <c r="D16" s="116" t="s">
        <v>713</v>
      </c>
      <c r="E16" s="117">
        <v>55</v>
      </c>
      <c r="F16" s="106" t="s">
        <v>716</v>
      </c>
      <c r="G16" s="120">
        <v>365</v>
      </c>
      <c r="H16" s="107">
        <f t="shared" si="3"/>
        <v>983.72765000000004</v>
      </c>
      <c r="I16" s="108">
        <v>2.1687500000000002</v>
      </c>
      <c r="J16" s="99" t="s">
        <v>767</v>
      </c>
      <c r="K16" s="109">
        <v>5</v>
      </c>
      <c r="L16" s="99">
        <v>2</v>
      </c>
      <c r="M16" s="98" t="s">
        <v>310</v>
      </c>
    </row>
    <row r="17" spans="1:13" s="86" customFormat="1">
      <c r="C17" s="87"/>
      <c r="D17" s="112"/>
      <c r="E17" s="113"/>
      <c r="F17" s="87"/>
      <c r="G17" s="119"/>
      <c r="H17" s="89"/>
      <c r="I17" s="90"/>
      <c r="J17" s="88"/>
      <c r="K17" s="91"/>
      <c r="L17" s="88"/>
    </row>
    <row r="18" spans="1:13">
      <c r="A18" s="86" t="s">
        <v>711</v>
      </c>
      <c r="B18" s="86" t="s">
        <v>921</v>
      </c>
      <c r="C18" s="87" t="s">
        <v>311</v>
      </c>
      <c r="D18" s="112" t="s">
        <v>713</v>
      </c>
      <c r="E18" s="113">
        <v>65</v>
      </c>
      <c r="F18" s="87" t="s">
        <v>646</v>
      </c>
      <c r="G18" s="119">
        <v>179.95</v>
      </c>
      <c r="H18" s="89">
        <f t="shared" ref="H18:H22" si="4">I18*453.592</f>
        <v>2409.7075</v>
      </c>
      <c r="I18" s="90">
        <v>5.3125</v>
      </c>
      <c r="J18" s="88" t="s">
        <v>312</v>
      </c>
      <c r="K18" s="91">
        <v>4.75</v>
      </c>
      <c r="L18" s="88">
        <v>12</v>
      </c>
      <c r="M18" s="86" t="s">
        <v>313</v>
      </c>
    </row>
    <row r="19" spans="1:13">
      <c r="E19" s="113"/>
      <c r="H19" s="89"/>
      <c r="I19" s="90"/>
      <c r="K19" s="91"/>
    </row>
    <row r="20" spans="1:13">
      <c r="A20" s="86" t="s">
        <v>711</v>
      </c>
      <c r="B20" s="86" t="s">
        <v>965</v>
      </c>
      <c r="C20" s="87" t="s">
        <v>314</v>
      </c>
      <c r="D20" s="112" t="s">
        <v>716</v>
      </c>
      <c r="E20" s="113">
        <v>60</v>
      </c>
      <c r="F20" s="87" t="s">
        <v>716</v>
      </c>
      <c r="G20" s="119">
        <v>290</v>
      </c>
      <c r="H20" s="89">
        <f t="shared" si="4"/>
        <v>2358.6783999999998</v>
      </c>
      <c r="I20" s="90">
        <v>5.2</v>
      </c>
      <c r="J20" s="88" t="s">
        <v>315</v>
      </c>
      <c r="K20" s="91">
        <v>4.75</v>
      </c>
      <c r="L20" s="88">
        <v>38</v>
      </c>
      <c r="M20" s="86" t="s">
        <v>316</v>
      </c>
    </row>
    <row r="21" spans="1:13" s="98" customFormat="1" ht="31.5">
      <c r="A21" s="98" t="s">
        <v>711</v>
      </c>
      <c r="B21" s="98" t="s">
        <v>965</v>
      </c>
      <c r="C21" s="106" t="s">
        <v>633</v>
      </c>
      <c r="D21" s="116" t="s">
        <v>716</v>
      </c>
      <c r="E21" s="117">
        <v>58</v>
      </c>
      <c r="F21" s="106" t="s">
        <v>716</v>
      </c>
      <c r="G21" s="120">
        <v>220</v>
      </c>
      <c r="H21" s="107">
        <f t="shared" si="4"/>
        <v>1219.0284999999999</v>
      </c>
      <c r="I21" s="108">
        <v>2.6875</v>
      </c>
      <c r="J21" s="99" t="s">
        <v>635</v>
      </c>
      <c r="K21" s="109">
        <v>4</v>
      </c>
      <c r="L21" s="99">
        <v>53</v>
      </c>
      <c r="M21" s="98" t="s">
        <v>190</v>
      </c>
    </row>
    <row r="22" spans="1:13" s="98" customFormat="1">
      <c r="A22" s="98" t="s">
        <v>711</v>
      </c>
      <c r="B22" s="98" t="s">
        <v>965</v>
      </c>
      <c r="C22" s="106" t="s">
        <v>637</v>
      </c>
      <c r="D22" s="116" t="s">
        <v>716</v>
      </c>
      <c r="E22" s="117">
        <v>60</v>
      </c>
      <c r="F22" s="106" t="s">
        <v>716</v>
      </c>
      <c r="G22" s="120">
        <v>270</v>
      </c>
      <c r="H22" s="107">
        <f t="shared" si="4"/>
        <v>884.50439999999992</v>
      </c>
      <c r="I22" s="108">
        <v>1.95</v>
      </c>
      <c r="J22" s="99" t="s">
        <v>639</v>
      </c>
      <c r="K22" s="109">
        <v>3.75</v>
      </c>
      <c r="L22" s="99">
        <v>8</v>
      </c>
      <c r="M22" s="98" t="s">
        <v>191</v>
      </c>
    </row>
    <row r="23" spans="1:13" s="86" customFormat="1">
      <c r="C23" s="87"/>
      <c r="D23" s="112"/>
      <c r="E23" s="113"/>
      <c r="F23" s="87"/>
      <c r="G23" s="119"/>
      <c r="H23" s="89"/>
      <c r="I23" s="90"/>
      <c r="J23" s="88"/>
      <c r="K23" s="91"/>
      <c r="L23" s="88"/>
    </row>
    <row r="24" spans="1:13" s="98" customFormat="1">
      <c r="A24" s="98" t="s">
        <v>711</v>
      </c>
      <c r="B24" s="98" t="s">
        <v>897</v>
      </c>
      <c r="C24" s="106" t="s">
        <v>641</v>
      </c>
      <c r="D24" s="116" t="s">
        <v>716</v>
      </c>
      <c r="E24" s="117">
        <v>55</v>
      </c>
      <c r="F24" s="106" t="s">
        <v>716</v>
      </c>
      <c r="G24" s="120">
        <v>199</v>
      </c>
      <c r="H24" s="107">
        <f t="shared" ref="H24" si="5">I24*453.592</f>
        <v>1190.6789999999999</v>
      </c>
      <c r="I24" s="108">
        <v>2.625</v>
      </c>
      <c r="J24" s="99" t="s">
        <v>634</v>
      </c>
      <c r="K24" s="109">
        <v>4.25</v>
      </c>
      <c r="L24" s="99">
        <v>30</v>
      </c>
      <c r="M24" s="98" t="s">
        <v>192</v>
      </c>
    </row>
    <row r="25" spans="1:13">
      <c r="E25" s="113"/>
      <c r="H25" s="89"/>
      <c r="I25" s="90"/>
      <c r="K25" s="91"/>
    </row>
    <row r="26" spans="1:13" s="99" customFormat="1">
      <c r="A26" s="98" t="s">
        <v>711</v>
      </c>
      <c r="B26" s="98" t="s">
        <v>851</v>
      </c>
      <c r="C26" s="106" t="s">
        <v>643</v>
      </c>
      <c r="D26" s="116" t="s">
        <v>713</v>
      </c>
      <c r="E26" s="117">
        <v>56</v>
      </c>
      <c r="F26" s="106" t="s">
        <v>644</v>
      </c>
      <c r="G26" s="120">
        <v>129.72999999999999</v>
      </c>
      <c r="H26" s="107">
        <f t="shared" ref="H26:H27" si="6">I26*453.592</f>
        <v>1167.9994000000002</v>
      </c>
      <c r="I26" s="108">
        <v>2.5750000000000002</v>
      </c>
      <c r="J26" s="99" t="s">
        <v>645</v>
      </c>
      <c r="K26" s="109"/>
      <c r="L26" s="99">
        <v>0</v>
      </c>
      <c r="M26" s="98" t="s">
        <v>193</v>
      </c>
    </row>
    <row r="27" spans="1:13" s="99" customFormat="1">
      <c r="A27" s="98" t="s">
        <v>711</v>
      </c>
      <c r="B27" s="98" t="s">
        <v>851</v>
      </c>
      <c r="C27" s="106" t="s">
        <v>643</v>
      </c>
      <c r="D27" s="116" t="s">
        <v>713</v>
      </c>
      <c r="E27" s="117">
        <v>60</v>
      </c>
      <c r="F27" s="106" t="s">
        <v>646</v>
      </c>
      <c r="G27" s="120">
        <v>129.72999999999999</v>
      </c>
      <c r="H27" s="107">
        <f t="shared" si="6"/>
        <v>1167.9994000000002</v>
      </c>
      <c r="I27" s="108">
        <v>2.5750000000000002</v>
      </c>
      <c r="J27" s="99" t="s">
        <v>645</v>
      </c>
      <c r="K27" s="109"/>
      <c r="L27" s="99">
        <v>0</v>
      </c>
      <c r="M27" s="98" t="s">
        <v>193</v>
      </c>
    </row>
    <row r="28" spans="1:13">
      <c r="E28" s="113"/>
      <c r="H28" s="89"/>
      <c r="I28" s="90"/>
      <c r="K28" s="91"/>
    </row>
    <row r="29" spans="1:13" ht="31.5" hidden="1">
      <c r="A29" s="86" t="s">
        <v>647</v>
      </c>
      <c r="B29" s="86" t="s">
        <v>648</v>
      </c>
      <c r="C29" s="87" t="s">
        <v>649</v>
      </c>
      <c r="D29" s="87"/>
      <c r="E29" s="87"/>
      <c r="G29" s="88"/>
      <c r="H29" s="92">
        <v>50</v>
      </c>
      <c r="I29" s="93"/>
      <c r="M29" s="86" t="s">
        <v>650</v>
      </c>
    </row>
    <row r="30" spans="1:13" ht="31.5" hidden="1">
      <c r="A30" s="86" t="s">
        <v>647</v>
      </c>
      <c r="B30" s="86" t="s">
        <v>648</v>
      </c>
      <c r="C30" s="87" t="s">
        <v>651</v>
      </c>
      <c r="D30" s="87"/>
      <c r="E30" s="87"/>
      <c r="G30" s="88"/>
      <c r="H30" s="94">
        <v>184</v>
      </c>
      <c r="I30" s="93"/>
    </row>
    <row r="31" spans="1:13" hidden="1">
      <c r="A31" s="86" t="s">
        <v>647</v>
      </c>
      <c r="B31" s="86" t="s">
        <v>648</v>
      </c>
      <c r="C31" s="87" t="s">
        <v>652</v>
      </c>
      <c r="D31" s="87"/>
      <c r="E31" s="87"/>
      <c r="G31" s="88"/>
      <c r="H31" s="94">
        <v>161</v>
      </c>
      <c r="I31" s="93"/>
    </row>
    <row r="32" spans="1:13" hidden="1">
      <c r="A32" s="86" t="s">
        <v>647</v>
      </c>
      <c r="B32" s="86" t="s">
        <v>653</v>
      </c>
      <c r="C32" s="87" t="s">
        <v>654</v>
      </c>
      <c r="D32" s="87"/>
      <c r="E32" s="87"/>
      <c r="G32" s="88"/>
      <c r="H32" s="94">
        <v>35</v>
      </c>
      <c r="I32" s="93"/>
      <c r="M32" s="86" t="s">
        <v>650</v>
      </c>
    </row>
    <row r="33" spans="1:13" ht="31.5" hidden="1">
      <c r="A33" s="86" t="s">
        <v>647</v>
      </c>
      <c r="B33" s="86" t="s">
        <v>653</v>
      </c>
      <c r="C33" s="87" t="s">
        <v>655</v>
      </c>
      <c r="D33" s="87"/>
      <c r="E33" s="87"/>
      <c r="G33" s="88"/>
      <c r="H33" s="94">
        <v>392</v>
      </c>
      <c r="I33" s="93"/>
    </row>
    <row r="34" spans="1:13" ht="31.5" hidden="1">
      <c r="A34" s="86" t="s">
        <v>647</v>
      </c>
      <c r="B34" s="86" t="s">
        <v>653</v>
      </c>
      <c r="C34" s="87" t="s">
        <v>656</v>
      </c>
      <c r="D34" s="87"/>
      <c r="E34" s="87"/>
      <c r="G34" s="88"/>
      <c r="H34" s="94">
        <v>382</v>
      </c>
      <c r="I34" s="93"/>
    </row>
    <row r="35" spans="1:13" ht="31.5" hidden="1">
      <c r="A35" s="86" t="s">
        <v>647</v>
      </c>
      <c r="B35" s="86" t="s">
        <v>653</v>
      </c>
      <c r="C35" s="87" t="s">
        <v>657</v>
      </c>
      <c r="D35" s="87"/>
      <c r="E35" s="87"/>
      <c r="G35" s="88"/>
      <c r="H35" s="94">
        <v>390</v>
      </c>
      <c r="I35" s="93"/>
    </row>
    <row r="36" spans="1:13" ht="31.5" hidden="1">
      <c r="A36" s="86" t="s">
        <v>647</v>
      </c>
      <c r="B36" s="86" t="s">
        <v>653</v>
      </c>
      <c r="C36" s="87" t="s">
        <v>658</v>
      </c>
      <c r="D36" s="87"/>
      <c r="E36" s="87"/>
      <c r="G36" s="88"/>
      <c r="H36" s="94">
        <v>405</v>
      </c>
      <c r="I36" s="93"/>
    </row>
    <row r="37" spans="1:13" hidden="1">
      <c r="A37" s="86" t="s">
        <v>647</v>
      </c>
      <c r="B37" s="86" t="s">
        <v>653</v>
      </c>
      <c r="C37" s="87" t="s">
        <v>659</v>
      </c>
      <c r="D37" s="87"/>
      <c r="E37" s="87"/>
      <c r="G37" s="88"/>
      <c r="H37" s="94">
        <v>384</v>
      </c>
      <c r="I37" s="93"/>
    </row>
    <row r="38" spans="1:13" ht="14.1" hidden="1" customHeight="1">
      <c r="A38" s="86" t="s">
        <v>647</v>
      </c>
      <c r="B38" s="86" t="s">
        <v>653</v>
      </c>
      <c r="C38" s="87" t="s">
        <v>534</v>
      </c>
      <c r="D38" s="87"/>
      <c r="E38" s="87"/>
      <c r="G38" s="88"/>
      <c r="H38" s="94">
        <v>462</v>
      </c>
      <c r="I38" s="93"/>
      <c r="M38" s="86" t="s">
        <v>650</v>
      </c>
    </row>
    <row r="39" spans="1:13" ht="31.5" hidden="1">
      <c r="A39" s="86" t="s">
        <v>647</v>
      </c>
      <c r="B39" s="86" t="s">
        <v>653</v>
      </c>
      <c r="C39" s="87" t="s">
        <v>535</v>
      </c>
      <c r="D39" s="87"/>
      <c r="E39" s="87"/>
      <c r="G39" s="88"/>
      <c r="H39" s="94">
        <v>125</v>
      </c>
      <c r="I39" s="93"/>
    </row>
    <row r="40" spans="1:13" hidden="1">
      <c r="A40" s="86" t="s">
        <v>647</v>
      </c>
      <c r="B40" s="86" t="s">
        <v>536</v>
      </c>
      <c r="C40" s="87" t="s">
        <v>537</v>
      </c>
      <c r="D40" s="87"/>
      <c r="E40" s="87"/>
      <c r="G40" s="88"/>
      <c r="H40" s="95">
        <v>26</v>
      </c>
      <c r="I40" s="96"/>
      <c r="M40" s="86" t="s">
        <v>538</v>
      </c>
    </row>
    <row r="41" spans="1:13" hidden="1">
      <c r="A41" s="86" t="s">
        <v>647</v>
      </c>
      <c r="B41" s="86" t="s">
        <v>539</v>
      </c>
      <c r="C41" s="87" t="s">
        <v>540</v>
      </c>
      <c r="D41" s="87"/>
      <c r="E41" s="87"/>
      <c r="G41" s="88"/>
      <c r="H41" s="94">
        <v>227</v>
      </c>
      <c r="I41" s="93"/>
      <c r="M41" s="86" t="s">
        <v>538</v>
      </c>
    </row>
    <row r="42" spans="1:13" ht="31.5" hidden="1">
      <c r="A42" s="86" t="s">
        <v>647</v>
      </c>
      <c r="B42" s="86" t="s">
        <v>539</v>
      </c>
      <c r="C42" s="87" t="s">
        <v>541</v>
      </c>
      <c r="D42" s="87"/>
      <c r="E42" s="87"/>
      <c r="G42" s="88"/>
      <c r="H42" s="94">
        <v>68</v>
      </c>
      <c r="I42" s="93"/>
      <c r="M42" s="86" t="s">
        <v>538</v>
      </c>
    </row>
    <row r="43" spans="1:13" ht="31.5" hidden="1">
      <c r="A43" s="86" t="s">
        <v>647</v>
      </c>
      <c r="B43" s="86" t="s">
        <v>542</v>
      </c>
      <c r="C43" s="87" t="s">
        <v>543</v>
      </c>
      <c r="D43" s="87"/>
      <c r="E43" s="87"/>
      <c r="G43" s="88"/>
      <c r="H43" s="94">
        <v>301</v>
      </c>
      <c r="I43" s="93"/>
      <c r="M43" s="86" t="s">
        <v>544</v>
      </c>
    </row>
    <row r="44" spans="1:13" ht="31.5" hidden="1">
      <c r="A44" s="86" t="s">
        <v>647</v>
      </c>
      <c r="B44" s="86" t="s">
        <v>545</v>
      </c>
      <c r="C44" s="87" t="s">
        <v>546</v>
      </c>
      <c r="D44" s="87"/>
      <c r="E44" s="87"/>
      <c r="G44" s="88"/>
      <c r="H44" s="94">
        <v>91</v>
      </c>
      <c r="I44" s="93"/>
      <c r="M44" s="86" t="s">
        <v>650</v>
      </c>
    </row>
    <row r="45" spans="1:13" hidden="1">
      <c r="A45" s="86" t="s">
        <v>647</v>
      </c>
      <c r="B45" s="86" t="s">
        <v>545</v>
      </c>
      <c r="C45" s="87" t="s">
        <v>547</v>
      </c>
      <c r="D45" s="87"/>
      <c r="E45" s="87"/>
      <c r="G45" s="88"/>
      <c r="H45" s="94">
        <v>17</v>
      </c>
      <c r="I45" s="93"/>
      <c r="M45" s="86" t="s">
        <v>548</v>
      </c>
    </row>
    <row r="46" spans="1:13" ht="31.5" hidden="1">
      <c r="A46" s="86" t="s">
        <v>647</v>
      </c>
      <c r="B46" s="86" t="s">
        <v>549</v>
      </c>
      <c r="C46" s="87" t="s">
        <v>550</v>
      </c>
      <c r="D46" s="87"/>
      <c r="E46" s="87"/>
      <c r="G46" s="88"/>
      <c r="H46" s="94">
        <v>380</v>
      </c>
      <c r="I46" s="93"/>
      <c r="M46" s="86" t="s">
        <v>674</v>
      </c>
    </row>
    <row r="47" spans="1:13" ht="31.5" hidden="1">
      <c r="A47" s="86" t="s">
        <v>647</v>
      </c>
      <c r="B47" s="86" t="s">
        <v>549</v>
      </c>
      <c r="C47" s="87" t="s">
        <v>675</v>
      </c>
      <c r="D47" s="87"/>
      <c r="E47" s="87"/>
      <c r="G47" s="88"/>
      <c r="H47" s="94">
        <v>71</v>
      </c>
      <c r="I47" s="93"/>
    </row>
    <row r="48" spans="1:13" ht="31.5" hidden="1">
      <c r="A48" s="86" t="s">
        <v>647</v>
      </c>
      <c r="B48" s="86" t="s">
        <v>676</v>
      </c>
      <c r="C48" s="87" t="s">
        <v>677</v>
      </c>
      <c r="D48" s="87"/>
      <c r="E48" s="87"/>
      <c r="G48" s="88"/>
      <c r="H48" s="94">
        <v>297</v>
      </c>
      <c r="I48" s="93"/>
      <c r="M48" s="86" t="s">
        <v>832</v>
      </c>
    </row>
    <row r="49" spans="1:13" hidden="1">
      <c r="A49" s="86" t="s">
        <v>647</v>
      </c>
      <c r="B49" s="86" t="s">
        <v>556</v>
      </c>
      <c r="C49" s="87" t="s">
        <v>557</v>
      </c>
      <c r="D49" s="87"/>
      <c r="E49" s="87"/>
      <c r="G49" s="88"/>
      <c r="H49" s="94">
        <v>84</v>
      </c>
      <c r="I49" s="93"/>
      <c r="M49" s="86" t="s">
        <v>678</v>
      </c>
    </row>
    <row r="50" spans="1:13" hidden="1">
      <c r="A50" s="86" t="s">
        <v>647</v>
      </c>
      <c r="B50" s="86" t="s">
        <v>745</v>
      </c>
      <c r="C50" s="87" t="s">
        <v>679</v>
      </c>
      <c r="D50" s="87"/>
      <c r="E50" s="87"/>
      <c r="G50" s="88"/>
      <c r="H50" s="94">
        <v>26</v>
      </c>
      <c r="I50" s="93"/>
      <c r="M50" s="86" t="s">
        <v>680</v>
      </c>
    </row>
    <row r="51" spans="1:13" hidden="1">
      <c r="A51" s="86" t="s">
        <v>647</v>
      </c>
      <c r="B51" s="86" t="s">
        <v>681</v>
      </c>
      <c r="C51" s="87" t="s">
        <v>682</v>
      </c>
      <c r="D51" s="87"/>
      <c r="E51" s="87"/>
      <c r="G51" s="88"/>
      <c r="H51" s="94">
        <v>76</v>
      </c>
      <c r="I51" s="93"/>
      <c r="M51" s="86" t="s">
        <v>650</v>
      </c>
    </row>
    <row r="52" spans="1:13" ht="31.5" hidden="1">
      <c r="A52" s="86" t="s">
        <v>647</v>
      </c>
      <c r="B52" s="86" t="s">
        <v>683</v>
      </c>
      <c r="C52" s="87" t="s">
        <v>684</v>
      </c>
      <c r="D52" s="87"/>
      <c r="E52" s="87"/>
      <c r="G52" s="88"/>
      <c r="H52" s="94">
        <v>91</v>
      </c>
      <c r="I52" s="93"/>
      <c r="M52" s="86" t="s">
        <v>538</v>
      </c>
    </row>
    <row r="53" spans="1:13" ht="31.5" hidden="1">
      <c r="A53" s="86" t="s">
        <v>647</v>
      </c>
      <c r="B53" s="86" t="s">
        <v>683</v>
      </c>
      <c r="C53" s="87" t="s">
        <v>685</v>
      </c>
      <c r="D53" s="87"/>
      <c r="E53" s="87"/>
      <c r="G53" s="88"/>
      <c r="H53" s="94">
        <v>49</v>
      </c>
      <c r="I53" s="93"/>
      <c r="M53" s="86" t="s">
        <v>686</v>
      </c>
    </row>
    <row r="54" spans="1:13" ht="31.5" hidden="1">
      <c r="A54" s="86" t="s">
        <v>647</v>
      </c>
      <c r="B54" s="86" t="s">
        <v>683</v>
      </c>
      <c r="C54" s="87" t="s">
        <v>568</v>
      </c>
      <c r="D54" s="87"/>
      <c r="E54" s="87"/>
      <c r="G54" s="88"/>
      <c r="H54" s="94">
        <v>197</v>
      </c>
      <c r="I54" s="93"/>
      <c r="M54" s="86" t="s">
        <v>569</v>
      </c>
    </row>
    <row r="55" spans="1:13" hidden="1">
      <c r="A55" s="86" t="s">
        <v>647</v>
      </c>
      <c r="B55" s="86" t="s">
        <v>570</v>
      </c>
      <c r="C55" s="87" t="s">
        <v>571</v>
      </c>
      <c r="D55" s="87"/>
      <c r="E55" s="87"/>
      <c r="G55" s="88"/>
      <c r="H55" s="94">
        <v>98</v>
      </c>
      <c r="I55" s="93"/>
      <c r="M55" s="86" t="s">
        <v>650</v>
      </c>
    </row>
    <row r="56" spans="1:13" ht="31.5" hidden="1">
      <c r="A56" s="86" t="s">
        <v>572</v>
      </c>
      <c r="B56" s="86" t="s">
        <v>573</v>
      </c>
      <c r="C56" s="87" t="s">
        <v>574</v>
      </c>
      <c r="D56" s="87"/>
      <c r="E56" s="87"/>
      <c r="G56" s="88"/>
      <c r="H56" s="94">
        <v>54</v>
      </c>
      <c r="I56" s="93"/>
      <c r="M56" s="86" t="s">
        <v>575</v>
      </c>
    </row>
    <row r="57" spans="1:13" hidden="1">
      <c r="A57" s="86" t="s">
        <v>572</v>
      </c>
      <c r="B57" s="86" t="s">
        <v>576</v>
      </c>
      <c r="C57" s="87" t="s">
        <v>577</v>
      </c>
      <c r="D57" s="87"/>
      <c r="E57" s="87"/>
      <c r="G57" s="88"/>
      <c r="H57" s="94">
        <v>500</v>
      </c>
      <c r="I57" s="93"/>
      <c r="M57" s="86" t="s">
        <v>578</v>
      </c>
    </row>
    <row r="58" spans="1:13" hidden="1">
      <c r="A58" s="86" t="s">
        <v>572</v>
      </c>
      <c r="B58" s="86" t="s">
        <v>576</v>
      </c>
      <c r="C58" s="87" t="s">
        <v>579</v>
      </c>
      <c r="D58" s="87"/>
      <c r="E58" s="87"/>
      <c r="G58" s="88"/>
      <c r="H58" s="94">
        <v>750</v>
      </c>
      <c r="I58" s="93"/>
      <c r="M58" s="86" t="s">
        <v>578</v>
      </c>
    </row>
    <row r="59" spans="1:13" hidden="1">
      <c r="A59" s="86" t="s">
        <v>572</v>
      </c>
      <c r="B59" s="86" t="s">
        <v>580</v>
      </c>
      <c r="C59" s="87" t="s">
        <v>581</v>
      </c>
      <c r="D59" s="87"/>
      <c r="E59" s="87"/>
      <c r="G59" s="88"/>
      <c r="H59" s="94">
        <v>533</v>
      </c>
      <c r="I59" s="93"/>
      <c r="M59" s="86" t="s">
        <v>650</v>
      </c>
    </row>
    <row r="60" spans="1:13" ht="31.5" hidden="1">
      <c r="A60" s="86" t="s">
        <v>572</v>
      </c>
      <c r="B60" s="86" t="s">
        <v>582</v>
      </c>
      <c r="C60" s="87" t="s">
        <v>583</v>
      </c>
      <c r="D60" s="87"/>
      <c r="E60" s="87"/>
      <c r="G60" s="88"/>
      <c r="H60" s="94">
        <v>162</v>
      </c>
      <c r="I60" s="93"/>
      <c r="M60" s="86" t="s">
        <v>584</v>
      </c>
    </row>
    <row r="61" spans="1:13" ht="31.5" hidden="1">
      <c r="A61" s="86" t="s">
        <v>572</v>
      </c>
      <c r="B61" s="86" t="s">
        <v>582</v>
      </c>
      <c r="C61" s="87" t="s">
        <v>492</v>
      </c>
      <c r="D61" s="87"/>
      <c r="E61" s="87"/>
      <c r="G61" s="88"/>
      <c r="H61" s="94">
        <v>222</v>
      </c>
      <c r="I61" s="93"/>
      <c r="M61" s="86" t="s">
        <v>493</v>
      </c>
    </row>
    <row r="62" spans="1:13" ht="31.5" hidden="1">
      <c r="A62" s="86" t="s">
        <v>572</v>
      </c>
      <c r="B62" s="86" t="s">
        <v>494</v>
      </c>
      <c r="C62" s="87" t="s">
        <v>495</v>
      </c>
      <c r="D62" s="87"/>
      <c r="E62" s="87"/>
      <c r="G62" s="88"/>
      <c r="H62" s="94">
        <v>6</v>
      </c>
      <c r="I62" s="93"/>
      <c r="M62" s="86" t="s">
        <v>496</v>
      </c>
    </row>
    <row r="63" spans="1:13" hidden="1">
      <c r="A63" s="86" t="s">
        <v>572</v>
      </c>
      <c r="B63" s="86" t="s">
        <v>497</v>
      </c>
      <c r="C63" s="87" t="s">
        <v>498</v>
      </c>
      <c r="D63" s="87"/>
      <c r="E63" s="87"/>
      <c r="G63" s="88"/>
      <c r="H63" s="94">
        <v>32</v>
      </c>
      <c r="I63" s="93"/>
      <c r="M63" s="86" t="s">
        <v>650</v>
      </c>
    </row>
    <row r="64" spans="1:13" hidden="1">
      <c r="A64" s="86" t="s">
        <v>572</v>
      </c>
      <c r="B64" s="86" t="s">
        <v>499</v>
      </c>
      <c r="C64" s="86" t="s">
        <v>500</v>
      </c>
      <c r="D64" s="86"/>
      <c r="E64" s="86"/>
      <c r="F64" s="86"/>
      <c r="G64" s="88"/>
      <c r="H64" s="94">
        <v>76</v>
      </c>
      <c r="I64" s="93"/>
      <c r="M64" s="86" t="s">
        <v>501</v>
      </c>
    </row>
    <row r="65" spans="1:13" hidden="1">
      <c r="A65" s="86" t="s">
        <v>572</v>
      </c>
      <c r="B65" s="86" t="s">
        <v>499</v>
      </c>
      <c r="C65" s="86" t="s">
        <v>502</v>
      </c>
      <c r="D65" s="86"/>
      <c r="E65" s="86"/>
      <c r="F65" s="86"/>
      <c r="G65" s="88"/>
      <c r="H65" s="94">
        <v>142</v>
      </c>
      <c r="I65" s="93"/>
      <c r="M65" s="86" t="s">
        <v>503</v>
      </c>
    </row>
    <row r="66" spans="1:13" hidden="1">
      <c r="A66" s="86" t="s">
        <v>572</v>
      </c>
      <c r="B66" s="86" t="s">
        <v>499</v>
      </c>
      <c r="C66" s="86" t="s">
        <v>504</v>
      </c>
      <c r="D66" s="86"/>
      <c r="E66" s="86"/>
      <c r="F66" s="86"/>
      <c r="G66" s="88"/>
      <c r="H66" s="94">
        <v>200</v>
      </c>
      <c r="I66" s="93"/>
      <c r="M66" s="86" t="s">
        <v>505</v>
      </c>
    </row>
    <row r="67" spans="1:13" hidden="1">
      <c r="A67" s="86" t="s">
        <v>572</v>
      </c>
      <c r="B67" s="86" t="s">
        <v>499</v>
      </c>
      <c r="C67" s="86" t="s">
        <v>506</v>
      </c>
      <c r="D67" s="86"/>
      <c r="E67" s="86"/>
      <c r="F67" s="86"/>
      <c r="G67" s="88"/>
      <c r="H67" s="94">
        <v>345</v>
      </c>
      <c r="I67" s="93"/>
      <c r="M67" s="86" t="s">
        <v>602</v>
      </c>
    </row>
    <row r="68" spans="1:13" hidden="1">
      <c r="A68" s="86" t="s">
        <v>572</v>
      </c>
      <c r="B68" s="86" t="s">
        <v>603</v>
      </c>
      <c r="C68" s="87" t="s">
        <v>604</v>
      </c>
      <c r="D68" s="87"/>
      <c r="E68" s="87"/>
      <c r="G68" s="88"/>
      <c r="H68" s="94">
        <v>26</v>
      </c>
      <c r="I68" s="93"/>
      <c r="M68" s="86" t="s">
        <v>650</v>
      </c>
    </row>
    <row r="69" spans="1:13" ht="31.5" hidden="1">
      <c r="A69" s="86" t="s">
        <v>572</v>
      </c>
      <c r="B69" s="86" t="s">
        <v>605</v>
      </c>
      <c r="C69" s="87" t="s">
        <v>606</v>
      </c>
      <c r="D69" s="87"/>
      <c r="E69" s="87"/>
      <c r="G69" s="88"/>
      <c r="H69" s="94">
        <v>21</v>
      </c>
      <c r="I69" s="93"/>
      <c r="M69" s="86" t="s">
        <v>607</v>
      </c>
    </row>
    <row r="70" spans="1:13" hidden="1">
      <c r="A70" s="86" t="s">
        <v>572</v>
      </c>
      <c r="B70" s="86" t="s">
        <v>745</v>
      </c>
      <c r="C70" s="87" t="s">
        <v>611</v>
      </c>
      <c r="D70" s="87"/>
      <c r="E70" s="87"/>
      <c r="G70" s="88"/>
      <c r="H70" s="94">
        <v>98</v>
      </c>
      <c r="I70" s="93"/>
    </row>
    <row r="71" spans="1:13" hidden="1">
      <c r="A71" s="86" t="s">
        <v>572</v>
      </c>
      <c r="B71" s="86" t="s">
        <v>747</v>
      </c>
      <c r="C71" s="87" t="s">
        <v>612</v>
      </c>
      <c r="D71" s="87"/>
      <c r="E71" s="87"/>
      <c r="G71" s="88">
        <v>160</v>
      </c>
      <c r="H71" s="94">
        <v>82</v>
      </c>
      <c r="I71" s="93"/>
      <c r="J71" s="88" t="s">
        <v>613</v>
      </c>
      <c r="K71" s="88" t="s">
        <v>614</v>
      </c>
      <c r="L71" s="88">
        <v>4.7</v>
      </c>
      <c r="M71" s="86" t="s">
        <v>615</v>
      </c>
    </row>
    <row r="72" spans="1:13" hidden="1">
      <c r="A72" s="86" t="s">
        <v>572</v>
      </c>
      <c r="B72" s="86" t="s">
        <v>747</v>
      </c>
      <c r="C72" s="87" t="s">
        <v>616</v>
      </c>
      <c r="D72" s="87"/>
      <c r="E72" s="87"/>
      <c r="G72" s="88">
        <v>170</v>
      </c>
      <c r="H72" s="94">
        <v>91</v>
      </c>
      <c r="I72" s="93"/>
      <c r="J72" s="88" t="s">
        <v>617</v>
      </c>
      <c r="K72" s="88" t="s">
        <v>618</v>
      </c>
      <c r="L72" s="88">
        <v>5.8</v>
      </c>
      <c r="M72" s="86" t="s">
        <v>619</v>
      </c>
    </row>
    <row r="73" spans="1:13" hidden="1">
      <c r="A73" s="86" t="s">
        <v>572</v>
      </c>
      <c r="B73" s="86" t="s">
        <v>747</v>
      </c>
      <c r="C73" s="87" t="s">
        <v>620</v>
      </c>
      <c r="D73" s="87"/>
      <c r="E73" s="87"/>
      <c r="G73" s="88"/>
      <c r="H73" s="94">
        <v>109</v>
      </c>
      <c r="I73" s="93"/>
      <c r="K73" s="88" t="s">
        <v>621</v>
      </c>
      <c r="L73" s="88">
        <v>18.260000000000002</v>
      </c>
      <c r="M73" s="86" t="s">
        <v>619</v>
      </c>
    </row>
    <row r="74" spans="1:13" hidden="1">
      <c r="A74" s="86" t="s">
        <v>572</v>
      </c>
      <c r="B74" s="86" t="s">
        <v>622</v>
      </c>
      <c r="C74" s="87" t="s">
        <v>623</v>
      </c>
      <c r="D74" s="87"/>
      <c r="E74" s="87"/>
      <c r="G74" s="88">
        <v>35</v>
      </c>
      <c r="H74" s="94">
        <v>270</v>
      </c>
      <c r="I74" s="93"/>
      <c r="K74" s="88" t="s">
        <v>624</v>
      </c>
      <c r="M74" s="86" t="s">
        <v>650</v>
      </c>
    </row>
    <row r="75" spans="1:13" ht="31.5" hidden="1">
      <c r="A75" s="86" t="s">
        <v>572</v>
      </c>
      <c r="B75" s="86" t="s">
        <v>625</v>
      </c>
      <c r="C75" s="87" t="s">
        <v>626</v>
      </c>
      <c r="D75" s="87"/>
      <c r="E75" s="87"/>
      <c r="G75" s="88"/>
      <c r="H75" s="94">
        <v>398</v>
      </c>
      <c r="I75" s="93"/>
      <c r="M75" s="86" t="s">
        <v>627</v>
      </c>
    </row>
    <row r="76" spans="1:13" ht="31.5" hidden="1">
      <c r="A76" s="86" t="s">
        <v>572</v>
      </c>
      <c r="B76" s="86" t="s">
        <v>625</v>
      </c>
      <c r="C76" s="87" t="s">
        <v>628</v>
      </c>
      <c r="D76" s="87"/>
      <c r="E76" s="87"/>
      <c r="G76" s="88"/>
      <c r="H76" s="94">
        <v>495</v>
      </c>
      <c r="I76" s="93"/>
      <c r="M76" s="86" t="s">
        <v>627</v>
      </c>
    </row>
    <row r="77" spans="1:13" hidden="1">
      <c r="A77" s="86" t="s">
        <v>572</v>
      </c>
      <c r="B77" s="86" t="s">
        <v>629</v>
      </c>
      <c r="C77" s="87" t="s">
        <v>519</v>
      </c>
      <c r="D77" s="87"/>
      <c r="E77" s="87"/>
      <c r="G77" s="88"/>
      <c r="H77" s="94">
        <v>531</v>
      </c>
      <c r="I77" s="93"/>
      <c r="M77" s="86" t="s">
        <v>520</v>
      </c>
    </row>
    <row r="78" spans="1:13" ht="31.5" hidden="1">
      <c r="A78" s="86" t="s">
        <v>521</v>
      </c>
      <c r="B78" s="86" t="s">
        <v>522</v>
      </c>
      <c r="C78" s="87" t="s">
        <v>523</v>
      </c>
      <c r="D78" s="87"/>
      <c r="E78" s="87"/>
      <c r="G78" s="88"/>
      <c r="H78" s="95">
        <v>270</v>
      </c>
      <c r="I78" s="96"/>
      <c r="M78" s="86" t="s">
        <v>524</v>
      </c>
    </row>
    <row r="79" spans="1:13" ht="31.5" hidden="1">
      <c r="A79" s="86" t="s">
        <v>521</v>
      </c>
      <c r="B79" s="86" t="s">
        <v>525</v>
      </c>
      <c r="C79" s="87" t="s">
        <v>526</v>
      </c>
      <c r="D79" s="87"/>
      <c r="E79" s="87"/>
      <c r="G79" s="88"/>
      <c r="H79" s="94">
        <v>61</v>
      </c>
      <c r="I79" s="93"/>
      <c r="M79" s="86" t="s">
        <v>650</v>
      </c>
    </row>
    <row r="80" spans="1:13" ht="31.5" hidden="1">
      <c r="A80" s="86" t="s">
        <v>521</v>
      </c>
      <c r="B80" s="86" t="s">
        <v>527</v>
      </c>
      <c r="C80" s="87" t="s">
        <v>528</v>
      </c>
      <c r="D80" s="87"/>
      <c r="E80" s="87"/>
      <c r="G80" s="88"/>
      <c r="H80" s="94">
        <v>247</v>
      </c>
      <c r="I80" s="93"/>
      <c r="M80" s="86" t="s">
        <v>529</v>
      </c>
    </row>
    <row r="81" spans="1:13" ht="31.5" hidden="1">
      <c r="A81" s="86" t="s">
        <v>521</v>
      </c>
      <c r="B81" s="86" t="s">
        <v>530</v>
      </c>
      <c r="C81" s="87" t="s">
        <v>531</v>
      </c>
      <c r="D81" s="87"/>
      <c r="E81" s="87"/>
      <c r="G81" s="88"/>
      <c r="H81" s="97">
        <v>159</v>
      </c>
      <c r="I81" s="96"/>
    </row>
    <row r="82" spans="1:13">
      <c r="H82" s="89"/>
      <c r="I82" s="89"/>
    </row>
    <row r="83" spans="1:13">
      <c r="A83" s="110" t="s">
        <v>194</v>
      </c>
      <c r="H83" s="89"/>
      <c r="I83" s="89"/>
    </row>
    <row r="84" spans="1:13" ht="31.5" hidden="1">
      <c r="A84" s="86" t="s">
        <v>532</v>
      </c>
      <c r="B84" s="86" t="s">
        <v>533</v>
      </c>
      <c r="C84" s="87" t="s">
        <v>458</v>
      </c>
      <c r="D84" s="87"/>
      <c r="E84" s="87"/>
      <c r="G84" s="88"/>
      <c r="H84" s="92">
        <v>17</v>
      </c>
      <c r="I84" s="93"/>
      <c r="M84" s="86" t="s">
        <v>459</v>
      </c>
    </row>
    <row r="85" spans="1:13" ht="47.25" hidden="1">
      <c r="A85" s="86" t="s">
        <v>532</v>
      </c>
      <c r="B85" s="86" t="s">
        <v>460</v>
      </c>
      <c r="C85" s="87" t="s">
        <v>461</v>
      </c>
      <c r="D85" s="87"/>
      <c r="E85" s="87"/>
      <c r="G85" s="88"/>
      <c r="H85" s="94">
        <v>55</v>
      </c>
      <c r="I85" s="93"/>
      <c r="M85" s="86" t="s">
        <v>462</v>
      </c>
    </row>
    <row r="86" spans="1:13" hidden="1">
      <c r="A86" s="86" t="s">
        <v>532</v>
      </c>
      <c r="B86" s="86" t="s">
        <v>463</v>
      </c>
      <c r="C86" s="87" t="s">
        <v>464</v>
      </c>
      <c r="D86" s="87"/>
      <c r="E86" s="87"/>
      <c r="G86" s="88"/>
      <c r="H86" s="94">
        <v>41</v>
      </c>
      <c r="I86" s="93"/>
      <c r="M86" s="86" t="s">
        <v>650</v>
      </c>
    </row>
    <row r="87" spans="1:13" ht="31.5" hidden="1">
      <c r="A87" s="86" t="s">
        <v>532</v>
      </c>
      <c r="B87" s="86" t="s">
        <v>465</v>
      </c>
      <c r="C87" s="87" t="s">
        <v>466</v>
      </c>
      <c r="D87" s="87"/>
      <c r="E87" s="87"/>
      <c r="G87" s="88"/>
      <c r="H87" s="94">
        <v>380</v>
      </c>
      <c r="I87" s="93"/>
      <c r="M87" s="86" t="s">
        <v>551</v>
      </c>
    </row>
    <row r="88" spans="1:13" hidden="1">
      <c r="A88" s="86" t="s">
        <v>532</v>
      </c>
      <c r="B88" s="86" t="s">
        <v>552</v>
      </c>
      <c r="C88" s="87" t="s">
        <v>553</v>
      </c>
      <c r="D88" s="87"/>
      <c r="E88" s="87"/>
      <c r="G88" s="88"/>
      <c r="H88" s="94">
        <v>606</v>
      </c>
      <c r="I88" s="93"/>
      <c r="M88" s="86" t="s">
        <v>650</v>
      </c>
    </row>
    <row r="89" spans="1:13" ht="31.5" hidden="1">
      <c r="A89" s="86" t="s">
        <v>532</v>
      </c>
      <c r="B89" s="86" t="s">
        <v>554</v>
      </c>
      <c r="C89" s="87" t="s">
        <v>555</v>
      </c>
      <c r="D89" s="87"/>
      <c r="E89" s="87"/>
      <c r="G89" s="88"/>
      <c r="H89" s="95">
        <v>18</v>
      </c>
      <c r="I89" s="96"/>
      <c r="M89" s="86" t="s">
        <v>470</v>
      </c>
    </row>
    <row r="90" spans="1:13" ht="31.5" hidden="1">
      <c r="A90" s="86" t="s">
        <v>532</v>
      </c>
      <c r="B90" s="86" t="s">
        <v>558</v>
      </c>
      <c r="C90" s="87" t="s">
        <v>559</v>
      </c>
      <c r="D90" s="87"/>
      <c r="E90" s="87"/>
      <c r="G90" s="88"/>
      <c r="H90" s="94">
        <v>101</v>
      </c>
      <c r="I90" s="93"/>
      <c r="M90" s="86" t="s">
        <v>650</v>
      </c>
    </row>
    <row r="91" spans="1:13" hidden="1">
      <c r="A91" s="86" t="s">
        <v>532</v>
      </c>
      <c r="B91" s="86" t="s">
        <v>560</v>
      </c>
      <c r="C91" s="87" t="s">
        <v>561</v>
      </c>
      <c r="D91" s="87"/>
      <c r="E91" s="87"/>
      <c r="G91" s="88"/>
      <c r="H91" s="95">
        <v>45</v>
      </c>
      <c r="I91" s="96"/>
      <c r="M91" s="86" t="s">
        <v>562</v>
      </c>
    </row>
    <row r="92" spans="1:13" ht="78.75" hidden="1">
      <c r="A92" s="86" t="s">
        <v>563</v>
      </c>
      <c r="B92" s="86" t="s">
        <v>564</v>
      </c>
      <c r="C92" s="87" t="s">
        <v>565</v>
      </c>
      <c r="D92" s="87"/>
      <c r="E92" s="87"/>
      <c r="G92" s="88"/>
      <c r="H92" s="95">
        <v>756</v>
      </c>
      <c r="I92" s="96"/>
      <c r="M92" s="86" t="s">
        <v>566</v>
      </c>
    </row>
    <row r="93" spans="1:13" hidden="1">
      <c r="A93" s="86" t="s">
        <v>563</v>
      </c>
      <c r="B93" s="86" t="s">
        <v>567</v>
      </c>
      <c r="C93" s="87" t="s">
        <v>478</v>
      </c>
      <c r="D93" s="87"/>
      <c r="E93" s="87"/>
      <c r="G93" s="88">
        <v>14.97</v>
      </c>
      <c r="H93" s="95">
        <v>79</v>
      </c>
      <c r="I93" s="96"/>
      <c r="M93" s="86" t="s">
        <v>479</v>
      </c>
    </row>
    <row r="94" spans="1:13" ht="31.5" hidden="1">
      <c r="A94" s="86" t="s">
        <v>480</v>
      </c>
      <c r="B94" s="86" t="s">
        <v>481</v>
      </c>
      <c r="C94" s="87" t="s">
        <v>482</v>
      </c>
      <c r="D94" s="87"/>
      <c r="E94" s="87"/>
      <c r="G94" s="88"/>
      <c r="H94" s="94">
        <v>219</v>
      </c>
      <c r="I94" s="93"/>
      <c r="M94" s="86" t="s">
        <v>650</v>
      </c>
    </row>
    <row r="95" spans="1:13" hidden="1">
      <c r="A95" s="86" t="s">
        <v>480</v>
      </c>
      <c r="B95" s="86" t="s">
        <v>576</v>
      </c>
      <c r="C95" s="87" t="s">
        <v>483</v>
      </c>
      <c r="D95" s="87"/>
      <c r="E95" s="87"/>
      <c r="G95" s="88"/>
      <c r="H95" s="94">
        <v>3.125</v>
      </c>
      <c r="I95" s="93"/>
      <c r="M95" s="86" t="s">
        <v>578</v>
      </c>
    </row>
    <row r="96" spans="1:13" ht="31.5" hidden="1">
      <c r="A96" s="86" t="s">
        <v>480</v>
      </c>
      <c r="B96" s="86" t="s">
        <v>484</v>
      </c>
      <c r="C96" s="87" t="s">
        <v>485</v>
      </c>
      <c r="D96" s="87"/>
      <c r="E96" s="87"/>
      <c r="G96" s="88"/>
      <c r="H96" s="94">
        <v>45</v>
      </c>
      <c r="I96" s="93"/>
      <c r="M96" s="86" t="s">
        <v>486</v>
      </c>
    </row>
    <row r="97" spans="1:13" ht="47.25" hidden="1">
      <c r="A97" s="86" t="s">
        <v>480</v>
      </c>
      <c r="B97" s="86" t="s">
        <v>487</v>
      </c>
      <c r="C97" s="87" t="s">
        <v>488</v>
      </c>
      <c r="D97" s="87"/>
      <c r="E97" s="87"/>
      <c r="G97" s="88"/>
      <c r="H97" s="94">
        <v>168</v>
      </c>
      <c r="I97" s="93"/>
      <c r="M97" s="86" t="s">
        <v>650</v>
      </c>
    </row>
    <row r="98" spans="1:13" ht="31.5" hidden="1">
      <c r="A98" s="86" t="s">
        <v>480</v>
      </c>
      <c r="B98" s="86" t="s">
        <v>489</v>
      </c>
      <c r="C98" s="87" t="s">
        <v>490</v>
      </c>
      <c r="D98" s="87"/>
      <c r="E98" s="87"/>
      <c r="G98" s="88"/>
      <c r="H98" s="94">
        <v>338</v>
      </c>
      <c r="I98" s="93"/>
      <c r="J98" s="88" t="s">
        <v>491</v>
      </c>
      <c r="K98" s="88" t="s">
        <v>419</v>
      </c>
      <c r="M98" s="86" t="s">
        <v>420</v>
      </c>
    </row>
    <row r="99" spans="1:13" ht="31.5" hidden="1">
      <c r="A99" s="86" t="s">
        <v>421</v>
      </c>
      <c r="B99" s="86" t="s">
        <v>422</v>
      </c>
      <c r="C99" s="87" t="s">
        <v>423</v>
      </c>
      <c r="D99" s="87"/>
      <c r="E99" s="87"/>
      <c r="G99" s="88"/>
      <c r="H99" s="94">
        <v>102</v>
      </c>
      <c r="I99" s="93"/>
      <c r="M99" s="86" t="s">
        <v>424</v>
      </c>
    </row>
    <row r="100" spans="1:13" ht="31.5" hidden="1">
      <c r="A100" s="86" t="s">
        <v>421</v>
      </c>
      <c r="B100" s="86" t="s">
        <v>425</v>
      </c>
      <c r="C100" s="87" t="s">
        <v>426</v>
      </c>
      <c r="D100" s="87"/>
      <c r="E100" s="87"/>
      <c r="G100" s="88"/>
      <c r="H100" s="94">
        <v>65</v>
      </c>
      <c r="I100" s="93"/>
      <c r="M100" s="86" t="s">
        <v>427</v>
      </c>
    </row>
    <row r="101" spans="1:13" ht="31.5" hidden="1">
      <c r="A101" s="86" t="s">
        <v>421</v>
      </c>
      <c r="B101" s="86" t="s">
        <v>428</v>
      </c>
      <c r="C101" s="87" t="s">
        <v>429</v>
      </c>
      <c r="D101" s="87"/>
      <c r="E101" s="87"/>
      <c r="G101" s="88">
        <v>44.95</v>
      </c>
      <c r="H101" s="95">
        <v>221</v>
      </c>
      <c r="I101" s="96"/>
      <c r="J101" s="88">
        <v>7.8</v>
      </c>
      <c r="K101" s="88" t="s">
        <v>430</v>
      </c>
      <c r="L101" s="88">
        <v>22</v>
      </c>
      <c r="M101" s="86" t="s">
        <v>507</v>
      </c>
    </row>
    <row r="102" spans="1:13" ht="31.5" hidden="1">
      <c r="A102" s="86" t="s">
        <v>421</v>
      </c>
      <c r="B102" s="86" t="s">
        <v>508</v>
      </c>
      <c r="C102" s="87" t="s">
        <v>509</v>
      </c>
      <c r="D102" s="87"/>
      <c r="E102" s="87"/>
      <c r="G102" s="88"/>
      <c r="H102" s="95">
        <v>170</v>
      </c>
      <c r="I102" s="96"/>
      <c r="M102" s="87" t="s">
        <v>434</v>
      </c>
    </row>
    <row r="103" spans="1:13" ht="31.5" hidden="1">
      <c r="A103" s="86" t="s">
        <v>435</v>
      </c>
      <c r="B103" s="86" t="s">
        <v>499</v>
      </c>
      <c r="C103" s="87" t="s">
        <v>436</v>
      </c>
      <c r="D103" s="87"/>
      <c r="E103" s="87"/>
      <c r="G103" s="88"/>
      <c r="H103" s="94">
        <v>104</v>
      </c>
      <c r="I103" s="93"/>
      <c r="M103" s="86" t="s">
        <v>510</v>
      </c>
    </row>
    <row r="104" spans="1:13" ht="31.5" hidden="1">
      <c r="A104" s="86" t="s">
        <v>435</v>
      </c>
      <c r="B104" s="86" t="s">
        <v>511</v>
      </c>
      <c r="C104" s="87" t="s">
        <v>512</v>
      </c>
      <c r="D104" s="87"/>
      <c r="E104" s="87"/>
      <c r="G104" s="88"/>
      <c r="H104" s="94">
        <v>43</v>
      </c>
      <c r="I104" s="93"/>
      <c r="M104" s="86" t="s">
        <v>513</v>
      </c>
    </row>
    <row r="105" spans="1:13" hidden="1">
      <c r="A105" s="86" t="s">
        <v>435</v>
      </c>
      <c r="B105" s="86" t="s">
        <v>514</v>
      </c>
      <c r="C105" s="87" t="s">
        <v>515</v>
      </c>
      <c r="D105" s="87"/>
      <c r="E105" s="87"/>
      <c r="G105" s="88"/>
      <c r="H105" s="94">
        <v>52</v>
      </c>
      <c r="I105" s="93"/>
      <c r="M105" s="86" t="s">
        <v>516</v>
      </c>
    </row>
    <row r="106" spans="1:13" hidden="1">
      <c r="A106" s="86" t="s">
        <v>435</v>
      </c>
      <c r="B106" s="86" t="s">
        <v>517</v>
      </c>
      <c r="C106" s="87" t="s">
        <v>518</v>
      </c>
      <c r="D106" s="87"/>
      <c r="E106" s="87"/>
      <c r="G106" s="88"/>
      <c r="H106" s="95">
        <v>131</v>
      </c>
      <c r="I106" s="96"/>
      <c r="M106" s="86" t="s">
        <v>447</v>
      </c>
    </row>
    <row r="107" spans="1:13" ht="47.25" hidden="1">
      <c r="A107" s="86" t="s">
        <v>435</v>
      </c>
      <c r="B107" s="86" t="s">
        <v>517</v>
      </c>
      <c r="C107" s="87" t="s">
        <v>448</v>
      </c>
      <c r="D107" s="87"/>
      <c r="E107" s="87"/>
      <c r="G107" s="88"/>
      <c r="H107" s="95">
        <v>23</v>
      </c>
      <c r="I107" s="96"/>
      <c r="M107" s="86" t="s">
        <v>449</v>
      </c>
    </row>
    <row r="108" spans="1:13" hidden="1">
      <c r="A108" s="86" t="s">
        <v>450</v>
      </c>
      <c r="B108" s="86" t="s">
        <v>653</v>
      </c>
      <c r="C108" s="87" t="s">
        <v>451</v>
      </c>
      <c r="D108" s="87"/>
      <c r="E108" s="87"/>
      <c r="G108" s="88"/>
      <c r="H108" s="95">
        <v>143</v>
      </c>
      <c r="I108" s="96"/>
      <c r="M108" s="86" t="s">
        <v>452</v>
      </c>
    </row>
    <row r="109" spans="1:13" hidden="1">
      <c r="A109" s="86" t="s">
        <v>450</v>
      </c>
      <c r="B109" s="86" t="s">
        <v>453</v>
      </c>
      <c r="C109" s="87" t="s">
        <v>454</v>
      </c>
      <c r="D109" s="87"/>
      <c r="E109" s="87"/>
      <c r="G109" s="88"/>
      <c r="H109" s="94">
        <v>370</v>
      </c>
      <c r="I109" s="93"/>
      <c r="M109" s="86" t="s">
        <v>455</v>
      </c>
    </row>
    <row r="110" spans="1:13" hidden="1">
      <c r="A110" s="86" t="s">
        <v>450</v>
      </c>
      <c r="B110" s="86" t="s">
        <v>456</v>
      </c>
      <c r="C110" s="87" t="s">
        <v>457</v>
      </c>
      <c r="D110" s="87"/>
      <c r="E110" s="87"/>
      <c r="G110" s="88"/>
      <c r="H110" s="95">
        <v>39</v>
      </c>
      <c r="I110" s="96"/>
      <c r="M110" s="86" t="s">
        <v>650</v>
      </c>
    </row>
    <row r="111" spans="1:13" hidden="1">
      <c r="A111" s="86" t="s">
        <v>450</v>
      </c>
      <c r="B111" s="86" t="s">
        <v>965</v>
      </c>
      <c r="C111" s="87" t="s">
        <v>373</v>
      </c>
      <c r="D111" s="87"/>
      <c r="E111" s="87"/>
      <c r="G111" s="88"/>
      <c r="H111" s="95">
        <f>3.2*28.3495</f>
        <v>90.718400000000003</v>
      </c>
      <c r="I111" s="96"/>
      <c r="J111" s="88" t="s">
        <v>617</v>
      </c>
      <c r="M111" s="86" t="s">
        <v>374</v>
      </c>
    </row>
    <row r="112" spans="1:13" hidden="1">
      <c r="A112" s="86" t="s">
        <v>450</v>
      </c>
      <c r="B112" s="86" t="s">
        <v>375</v>
      </c>
      <c r="C112" s="87" t="s">
        <v>376</v>
      </c>
      <c r="D112" s="87"/>
      <c r="E112" s="87"/>
      <c r="G112" s="88"/>
      <c r="H112" s="95">
        <v>71</v>
      </c>
      <c r="I112" s="96"/>
      <c r="M112" s="86" t="s">
        <v>650</v>
      </c>
    </row>
    <row r="113" spans="1:13" ht="47.25" hidden="1">
      <c r="A113" s="86" t="s">
        <v>377</v>
      </c>
      <c r="B113" s="86" t="s">
        <v>378</v>
      </c>
      <c r="C113" s="87" t="s">
        <v>379</v>
      </c>
      <c r="D113" s="87"/>
      <c r="E113" s="87"/>
      <c r="G113" s="88"/>
      <c r="H113" s="94">
        <v>199</v>
      </c>
      <c r="I113" s="93"/>
      <c r="M113" s="86" t="s">
        <v>380</v>
      </c>
    </row>
    <row r="114" spans="1:13" ht="47.25" hidden="1">
      <c r="A114" s="86" t="s">
        <v>377</v>
      </c>
      <c r="B114" s="86" t="s">
        <v>381</v>
      </c>
      <c r="C114" s="87" t="s">
        <v>382</v>
      </c>
      <c r="D114" s="87"/>
      <c r="E114" s="87"/>
      <c r="G114" s="88"/>
      <c r="H114" s="94">
        <v>678</v>
      </c>
      <c r="I114" s="93"/>
      <c r="M114" s="86" t="s">
        <v>467</v>
      </c>
    </row>
    <row r="115" spans="1:13" ht="31.5" hidden="1">
      <c r="A115" s="86" t="s">
        <v>377</v>
      </c>
      <c r="B115" s="86" t="s">
        <v>468</v>
      </c>
      <c r="C115" s="87" t="s">
        <v>469</v>
      </c>
      <c r="D115" s="87"/>
      <c r="E115" s="87"/>
      <c r="G115" s="88"/>
      <c r="H115" s="94">
        <v>256</v>
      </c>
      <c r="I115" s="93"/>
      <c r="M115" s="86" t="s">
        <v>391</v>
      </c>
    </row>
    <row r="116" spans="1:13" ht="31.5" hidden="1">
      <c r="A116" s="86" t="s">
        <v>377</v>
      </c>
      <c r="B116" s="86" t="s">
        <v>392</v>
      </c>
      <c r="C116" s="87" t="s">
        <v>393</v>
      </c>
      <c r="D116" s="87"/>
      <c r="E116" s="87"/>
      <c r="G116" s="88"/>
      <c r="H116" s="94">
        <v>189</v>
      </c>
      <c r="I116" s="93"/>
      <c r="M116" s="86" t="s">
        <v>471</v>
      </c>
    </row>
    <row r="117" spans="1:13" ht="31.5" hidden="1">
      <c r="A117" s="86" t="s">
        <v>377</v>
      </c>
      <c r="B117" s="86" t="s">
        <v>472</v>
      </c>
      <c r="C117" s="87" t="s">
        <v>473</v>
      </c>
      <c r="D117" s="87"/>
      <c r="E117" s="87"/>
      <c r="G117" s="88"/>
      <c r="H117" s="94">
        <v>325</v>
      </c>
      <c r="I117" s="93"/>
      <c r="M117" s="86" t="s">
        <v>474</v>
      </c>
    </row>
    <row r="118" spans="1:13" ht="31.5" hidden="1">
      <c r="A118" s="86" t="s">
        <v>377</v>
      </c>
      <c r="B118" s="86" t="s">
        <v>514</v>
      </c>
      <c r="C118" s="87" t="s">
        <v>475</v>
      </c>
      <c r="D118" s="87"/>
      <c r="E118" s="87"/>
      <c r="G118" s="88"/>
      <c r="H118" s="94">
        <v>94</v>
      </c>
      <c r="I118" s="93"/>
      <c r="M118" s="86" t="s">
        <v>476</v>
      </c>
    </row>
    <row r="119" spans="1:13" ht="31.5" hidden="1">
      <c r="A119" s="86" t="s">
        <v>377</v>
      </c>
      <c r="B119" s="86" t="s">
        <v>477</v>
      </c>
      <c r="C119" s="87" t="s">
        <v>408</v>
      </c>
      <c r="D119" s="87"/>
      <c r="E119" s="87"/>
      <c r="G119" s="88"/>
      <c r="H119" s="94">
        <v>4</v>
      </c>
      <c r="I119" s="93"/>
      <c r="M119" s="86" t="s">
        <v>409</v>
      </c>
    </row>
    <row r="120" spans="1:13" ht="47.25" hidden="1">
      <c r="A120" s="86" t="s">
        <v>377</v>
      </c>
      <c r="B120" s="86" t="s">
        <v>745</v>
      </c>
      <c r="C120" s="87" t="s">
        <v>410</v>
      </c>
      <c r="D120" s="87"/>
      <c r="E120" s="87"/>
      <c r="G120" s="88"/>
      <c r="H120" s="94">
        <v>92</v>
      </c>
      <c r="I120" s="93"/>
      <c r="M120" s="86" t="s">
        <v>650</v>
      </c>
    </row>
    <row r="121" spans="1:13" ht="31.5" hidden="1">
      <c r="A121" s="86" t="s">
        <v>377</v>
      </c>
      <c r="B121" s="86" t="s">
        <v>411</v>
      </c>
      <c r="C121" s="87" t="s">
        <v>412</v>
      </c>
      <c r="D121" s="87"/>
      <c r="E121" s="87"/>
      <c r="G121" s="88"/>
      <c r="H121" s="94">
        <v>1218</v>
      </c>
      <c r="I121" s="93"/>
      <c r="M121" s="86" t="s">
        <v>413</v>
      </c>
    </row>
    <row r="122" spans="1:13" hidden="1">
      <c r="A122" s="86" t="s">
        <v>414</v>
      </c>
      <c r="B122" s="86" t="s">
        <v>805</v>
      </c>
      <c r="C122" s="87" t="s">
        <v>415</v>
      </c>
      <c r="D122" s="87"/>
      <c r="E122" s="87"/>
      <c r="G122" s="88"/>
      <c r="H122" s="94">
        <v>1410</v>
      </c>
      <c r="I122" s="93"/>
      <c r="J122" s="88" t="s">
        <v>416</v>
      </c>
      <c r="K122" s="88" t="s">
        <v>417</v>
      </c>
      <c r="M122" s="86" t="s">
        <v>418</v>
      </c>
    </row>
    <row r="123" spans="1:13" hidden="1">
      <c r="A123" s="86" t="s">
        <v>414</v>
      </c>
      <c r="B123" s="86" t="s">
        <v>629</v>
      </c>
      <c r="C123" s="87" t="s">
        <v>317</v>
      </c>
      <c r="D123" s="87"/>
      <c r="E123" s="87"/>
      <c r="G123" s="88"/>
      <c r="H123" s="94">
        <v>275</v>
      </c>
      <c r="I123" s="93"/>
      <c r="M123" s="86" t="s">
        <v>318</v>
      </c>
    </row>
    <row r="124" spans="1:13" ht="31.5" hidden="1">
      <c r="A124" s="86" t="s">
        <v>319</v>
      </c>
      <c r="B124" s="86" t="s">
        <v>320</v>
      </c>
      <c r="C124" s="87" t="s">
        <v>321</v>
      </c>
      <c r="D124" s="87"/>
      <c r="E124" s="87"/>
      <c r="G124" s="88"/>
      <c r="H124" s="94">
        <v>1165</v>
      </c>
      <c r="I124" s="93"/>
      <c r="J124" s="88" t="s">
        <v>322</v>
      </c>
      <c r="K124" s="88" t="s">
        <v>323</v>
      </c>
      <c r="M124" s="86" t="s">
        <v>324</v>
      </c>
    </row>
    <row r="125" spans="1:13" ht="47.25" hidden="1">
      <c r="A125" s="86" t="s">
        <v>319</v>
      </c>
      <c r="B125" s="86" t="s">
        <v>745</v>
      </c>
      <c r="C125" s="87" t="s">
        <v>325</v>
      </c>
      <c r="D125" s="87"/>
      <c r="E125" s="87"/>
      <c r="G125" s="88"/>
      <c r="H125" s="94">
        <v>136</v>
      </c>
      <c r="I125" s="93"/>
      <c r="J125" s="88" t="s">
        <v>326</v>
      </c>
      <c r="M125" s="86" t="s">
        <v>327</v>
      </c>
    </row>
    <row r="126" spans="1:13" ht="31.5" hidden="1">
      <c r="A126" s="86" t="s">
        <v>319</v>
      </c>
      <c r="B126" s="86" t="s">
        <v>745</v>
      </c>
      <c r="C126" s="87" t="s">
        <v>431</v>
      </c>
      <c r="D126" s="87"/>
      <c r="E126" s="87"/>
      <c r="G126" s="88"/>
      <c r="H126" s="94">
        <v>170</v>
      </c>
      <c r="I126" s="93"/>
      <c r="M126" s="86" t="s">
        <v>427</v>
      </c>
    </row>
    <row r="127" spans="1:13" ht="31.5" hidden="1">
      <c r="A127" s="86" t="s">
        <v>319</v>
      </c>
      <c r="B127" s="86" t="s">
        <v>847</v>
      </c>
      <c r="C127" s="87" t="s">
        <v>432</v>
      </c>
      <c r="D127" s="87"/>
      <c r="E127" s="87"/>
      <c r="G127" s="88"/>
      <c r="H127" s="95">
        <v>484</v>
      </c>
      <c r="I127" s="96"/>
      <c r="M127" s="86" t="s">
        <v>433</v>
      </c>
    </row>
    <row r="128" spans="1:13" ht="63" hidden="1">
      <c r="A128" s="86" t="s">
        <v>335</v>
      </c>
      <c r="B128" s="86" t="s">
        <v>336</v>
      </c>
      <c r="C128" s="87" t="s">
        <v>337</v>
      </c>
      <c r="D128" s="87"/>
      <c r="E128" s="87"/>
      <c r="G128" s="88"/>
      <c r="H128" s="95">
        <v>45</v>
      </c>
      <c r="I128" s="96"/>
      <c r="M128" s="86" t="s">
        <v>338</v>
      </c>
    </row>
    <row r="129" spans="1:13" ht="63" hidden="1">
      <c r="A129" s="86" t="s">
        <v>335</v>
      </c>
      <c r="B129" s="86" t="s">
        <v>554</v>
      </c>
      <c r="C129" s="87" t="s">
        <v>339</v>
      </c>
      <c r="D129" s="87"/>
      <c r="E129" s="87"/>
      <c r="G129" s="88"/>
      <c r="H129" s="95">
        <v>52</v>
      </c>
      <c r="I129" s="96"/>
      <c r="M129" s="86" t="s">
        <v>340</v>
      </c>
    </row>
    <row r="130" spans="1:13" ht="63" hidden="1">
      <c r="A130" s="86" t="s">
        <v>335</v>
      </c>
      <c r="B130" s="86" t="s">
        <v>341</v>
      </c>
      <c r="C130" s="87" t="s">
        <v>437</v>
      </c>
      <c r="D130" s="87"/>
      <c r="E130" s="87"/>
      <c r="G130" s="88"/>
      <c r="H130" s="95">
        <v>64</v>
      </c>
      <c r="I130" s="96"/>
      <c r="M130" s="86" t="s">
        <v>650</v>
      </c>
    </row>
    <row r="131" spans="1:13" ht="63" hidden="1">
      <c r="A131" s="86" t="s">
        <v>335</v>
      </c>
      <c r="B131" s="86" t="s">
        <v>438</v>
      </c>
      <c r="C131" s="87" t="s">
        <v>439</v>
      </c>
      <c r="D131" s="87"/>
      <c r="E131" s="87"/>
      <c r="G131" s="88"/>
      <c r="H131" s="95">
        <v>285</v>
      </c>
      <c r="I131" s="96"/>
      <c r="M131" s="86" t="s">
        <v>538</v>
      </c>
    </row>
    <row r="132" spans="1:13" ht="63" hidden="1">
      <c r="A132" s="86" t="s">
        <v>335</v>
      </c>
      <c r="B132" s="86" t="s">
        <v>438</v>
      </c>
      <c r="C132" s="87" t="s">
        <v>440</v>
      </c>
      <c r="D132" s="87"/>
      <c r="E132" s="87"/>
      <c r="G132" s="88"/>
      <c r="H132" s="95">
        <v>32</v>
      </c>
      <c r="I132" s="96"/>
      <c r="M132" s="86" t="s">
        <v>538</v>
      </c>
    </row>
    <row r="133" spans="1:13" ht="63" hidden="1">
      <c r="A133" s="86" t="s">
        <v>335</v>
      </c>
      <c r="B133" s="86" t="s">
        <v>441</v>
      </c>
      <c r="C133" s="87" t="s">
        <v>442</v>
      </c>
      <c r="D133" s="87"/>
      <c r="E133" s="87"/>
      <c r="G133" s="88"/>
      <c r="H133" s="95">
        <v>152</v>
      </c>
      <c r="I133" s="96"/>
      <c r="M133" s="86" t="s">
        <v>538</v>
      </c>
    </row>
    <row r="134" spans="1:13" ht="47.25" hidden="1">
      <c r="A134" s="86" t="s">
        <v>443</v>
      </c>
      <c r="B134" s="86" t="s">
        <v>444</v>
      </c>
      <c r="C134" s="87" t="s">
        <v>445</v>
      </c>
      <c r="D134" s="87"/>
      <c r="E134" s="87"/>
      <c r="G134" s="88"/>
      <c r="H134" s="94">
        <v>202</v>
      </c>
      <c r="I134" s="93"/>
      <c r="M134" s="86" t="s">
        <v>446</v>
      </c>
    </row>
    <row r="135" spans="1:13" hidden="1">
      <c r="A135" s="86" t="s">
        <v>443</v>
      </c>
      <c r="B135" s="86" t="s">
        <v>362</v>
      </c>
      <c r="C135" s="87" t="s">
        <v>363</v>
      </c>
      <c r="D135" s="87"/>
      <c r="E135" s="87"/>
      <c r="G135" s="88"/>
      <c r="H135" s="94">
        <v>34.5</v>
      </c>
      <c r="I135" s="93"/>
      <c r="M135" s="86" t="s">
        <v>364</v>
      </c>
    </row>
    <row r="136" spans="1:13" hidden="1">
      <c r="A136" s="86" t="s">
        <v>443</v>
      </c>
      <c r="B136" s="86" t="s">
        <v>365</v>
      </c>
      <c r="C136" s="87" t="s">
        <v>366</v>
      </c>
      <c r="D136" s="87"/>
      <c r="E136" s="87"/>
      <c r="G136" s="88"/>
      <c r="H136" s="94">
        <v>20</v>
      </c>
      <c r="I136" s="93"/>
      <c r="M136" s="86" t="s">
        <v>367</v>
      </c>
    </row>
    <row r="137" spans="1:13" ht="31.5" hidden="1">
      <c r="A137" s="86" t="s">
        <v>443</v>
      </c>
      <c r="B137" s="86" t="s">
        <v>368</v>
      </c>
      <c r="C137" s="87" t="s">
        <v>369</v>
      </c>
      <c r="D137" s="87"/>
      <c r="E137" s="87"/>
      <c r="G137" s="88"/>
      <c r="H137" s="94">
        <v>28</v>
      </c>
      <c r="I137" s="93"/>
      <c r="M137" s="86" t="s">
        <v>370</v>
      </c>
    </row>
    <row r="138" spans="1:13" ht="31.5" hidden="1">
      <c r="A138" s="86" t="s">
        <v>443</v>
      </c>
      <c r="B138" s="86" t="s">
        <v>371</v>
      </c>
      <c r="C138" s="87" t="s">
        <v>372</v>
      </c>
      <c r="D138" s="87"/>
      <c r="E138" s="87"/>
      <c r="G138" s="88"/>
      <c r="H138" s="94">
        <v>44</v>
      </c>
      <c r="I138" s="93"/>
      <c r="M138" s="86" t="s">
        <v>650</v>
      </c>
    </row>
    <row r="139" spans="1:13" ht="47.25" hidden="1">
      <c r="A139" s="86" t="s">
        <v>443</v>
      </c>
      <c r="B139" s="86" t="s">
        <v>745</v>
      </c>
      <c r="C139" s="87" t="s">
        <v>251</v>
      </c>
      <c r="D139" s="87"/>
      <c r="E139" s="87"/>
      <c r="G139" s="88"/>
      <c r="H139" s="94">
        <v>109</v>
      </c>
      <c r="I139" s="93"/>
      <c r="M139" s="86" t="s">
        <v>650</v>
      </c>
    </row>
    <row r="140" spans="1:13" hidden="1">
      <c r="A140" s="86" t="s">
        <v>443</v>
      </c>
      <c r="B140" s="86" t="s">
        <v>252</v>
      </c>
      <c r="C140" s="87" t="s">
        <v>253</v>
      </c>
      <c r="D140" s="87"/>
      <c r="E140" s="87"/>
      <c r="G140" s="88"/>
      <c r="H140" s="94">
        <v>20</v>
      </c>
      <c r="I140" s="93"/>
      <c r="M140" s="86" t="s">
        <v>650</v>
      </c>
    </row>
    <row r="141" spans="1:13" hidden="1">
      <c r="A141" s="86" t="s">
        <v>443</v>
      </c>
      <c r="B141" s="86" t="s">
        <v>254</v>
      </c>
      <c r="C141" s="87" t="s">
        <v>255</v>
      </c>
      <c r="D141" s="87"/>
      <c r="E141" s="87"/>
      <c r="G141" s="88"/>
      <c r="H141" s="94">
        <v>28</v>
      </c>
      <c r="I141" s="93"/>
      <c r="M141" s="86" t="s">
        <v>256</v>
      </c>
    </row>
    <row r="142" spans="1:13" ht="31.5" hidden="1">
      <c r="A142" s="86" t="s">
        <v>443</v>
      </c>
      <c r="B142" s="86" t="s">
        <v>257</v>
      </c>
      <c r="C142" s="87" t="s">
        <v>258</v>
      </c>
      <c r="D142" s="87"/>
      <c r="E142" s="87"/>
      <c r="G142" s="88"/>
      <c r="H142" s="94">
        <v>32</v>
      </c>
      <c r="I142" s="93"/>
      <c r="M142" s="86" t="s">
        <v>650</v>
      </c>
    </row>
    <row r="143" spans="1:13" hidden="1">
      <c r="A143" s="86" t="s">
        <v>443</v>
      </c>
      <c r="B143" s="86" t="s">
        <v>259</v>
      </c>
      <c r="C143" s="87" t="s">
        <v>260</v>
      </c>
      <c r="D143" s="87"/>
      <c r="E143" s="87"/>
      <c r="G143" s="88">
        <v>24.95</v>
      </c>
      <c r="H143" s="94">
        <v>34</v>
      </c>
      <c r="I143" s="93"/>
      <c r="J143" s="88" t="s">
        <v>261</v>
      </c>
      <c r="M143" s="86" t="s">
        <v>262</v>
      </c>
    </row>
    <row r="144" spans="1:13" hidden="1">
      <c r="B144" s="98" t="s">
        <v>263</v>
      </c>
      <c r="D144" s="87"/>
      <c r="E144" s="87"/>
      <c r="G144" s="99">
        <f>SUM(G1:G140)</f>
        <v>4750.0099999999993</v>
      </c>
      <c r="H144" s="100"/>
      <c r="I144" s="101"/>
    </row>
    <row r="145" spans="2:13" hidden="1">
      <c r="B145" s="98" t="s">
        <v>264</v>
      </c>
      <c r="D145" s="87"/>
      <c r="E145" s="87"/>
      <c r="G145" s="88"/>
      <c r="H145" s="102">
        <f>SUM(H1:H143)/1000</f>
        <v>45.661983399999997</v>
      </c>
      <c r="I145" s="103"/>
      <c r="J145" s="104">
        <f>H145/13.6</f>
        <v>3.3574987794117646</v>
      </c>
      <c r="K145" s="88" t="s">
        <v>265</v>
      </c>
      <c r="M145" s="86" t="s">
        <v>266</v>
      </c>
    </row>
    <row r="146" spans="2:13" hidden="1">
      <c r="B146" s="98" t="s">
        <v>267</v>
      </c>
      <c r="D146" s="87"/>
      <c r="E146" s="87"/>
      <c r="G146" s="88"/>
      <c r="H146" s="102">
        <f>H145*2.2046</f>
        <v>100.66640860363999</v>
      </c>
      <c r="I146" s="103"/>
      <c r="J146" s="104">
        <f>H146/30</f>
        <v>3.3555469534546662</v>
      </c>
      <c r="K146" s="88" t="s">
        <v>265</v>
      </c>
      <c r="M146" s="86" t="s">
        <v>268</v>
      </c>
    </row>
    <row r="147" spans="2:13" hidden="1">
      <c r="D147" s="87"/>
      <c r="E147" s="87"/>
      <c r="G147" s="88"/>
      <c r="H147" s="94"/>
      <c r="I147" s="93"/>
    </row>
    <row r="148" spans="2:13" hidden="1">
      <c r="D148" s="87"/>
      <c r="E148" s="87"/>
      <c r="G148" s="88"/>
      <c r="H148" s="94"/>
      <c r="I148" s="93"/>
    </row>
    <row r="149" spans="2:13" hidden="1">
      <c r="D149" s="87"/>
      <c r="E149" s="87"/>
      <c r="G149" s="88"/>
      <c r="H149" s="93"/>
      <c r="I149" s="93"/>
    </row>
    <row r="150" spans="2:13" hidden="1">
      <c r="D150" s="87"/>
      <c r="E150" s="87"/>
      <c r="G150" s="88"/>
      <c r="H150" s="93"/>
      <c r="I150" s="93"/>
      <c r="M150" s="86" t="s">
        <v>650</v>
      </c>
    </row>
    <row r="151" spans="2:13" hidden="1">
      <c r="D151" s="87"/>
      <c r="E151" s="87"/>
      <c r="G151" s="88"/>
      <c r="H151" s="93"/>
      <c r="I151" s="93"/>
    </row>
    <row r="152" spans="2:13" hidden="1">
      <c r="D152" s="87"/>
      <c r="E152" s="87"/>
      <c r="G152" s="88"/>
      <c r="H152" s="105"/>
      <c r="I152" s="105"/>
    </row>
    <row r="153" spans="2:13" hidden="1">
      <c r="D153" s="87"/>
      <c r="E153" s="87"/>
      <c r="G153" s="88"/>
    </row>
    <row r="154" spans="2:13" hidden="1">
      <c r="D154" s="87"/>
      <c r="E154" s="87"/>
      <c r="G154" s="88"/>
    </row>
    <row r="155" spans="2:13" hidden="1">
      <c r="D155" s="87"/>
      <c r="E155" s="87"/>
      <c r="G155" s="88"/>
    </row>
    <row r="156" spans="2:13" hidden="1">
      <c r="D156" s="87"/>
      <c r="E156" s="87"/>
      <c r="G156" s="88"/>
    </row>
    <row r="157" spans="2:13" hidden="1">
      <c r="D157" s="87"/>
      <c r="E157" s="87"/>
      <c r="G157" s="88"/>
    </row>
    <row r="158" spans="2:13" hidden="1">
      <c r="C158" s="87" t="s">
        <v>383</v>
      </c>
      <c r="D158" s="87"/>
      <c r="E158" s="87"/>
      <c r="G158" s="88"/>
    </row>
    <row r="159" spans="2:13" hidden="1">
      <c r="C159" s="87" t="s">
        <v>384</v>
      </c>
      <c r="D159" s="87"/>
      <c r="E159" s="87"/>
      <c r="G159" s="88"/>
    </row>
    <row r="160" spans="2:13" hidden="1">
      <c r="C160" s="87" t="s">
        <v>385</v>
      </c>
      <c r="D160" s="87"/>
      <c r="E160" s="87"/>
      <c r="G160" s="88"/>
    </row>
    <row r="161" spans="1:11" hidden="1">
      <c r="C161" s="87" t="s">
        <v>386</v>
      </c>
      <c r="D161" s="87"/>
      <c r="E161" s="87"/>
      <c r="G161" s="88"/>
    </row>
    <row r="162" spans="1:11" hidden="1">
      <c r="C162" s="87" t="s">
        <v>387</v>
      </c>
      <c r="D162" s="87"/>
      <c r="E162" s="87"/>
      <c r="G162" s="88"/>
    </row>
    <row r="163" spans="1:11" hidden="1">
      <c r="D163" s="87"/>
      <c r="E163" s="87"/>
      <c r="G163" s="88"/>
    </row>
    <row r="164" spans="1:11" hidden="1">
      <c r="D164" s="87"/>
      <c r="E164" s="87"/>
      <c r="G164" s="88"/>
    </row>
    <row r="165" spans="1:11" hidden="1">
      <c r="D165" s="87"/>
      <c r="E165" s="87"/>
      <c r="G165" s="88"/>
    </row>
    <row r="166" spans="1:11" hidden="1">
      <c r="D166" s="87"/>
      <c r="E166" s="87"/>
      <c r="G166" s="88"/>
    </row>
    <row r="167" spans="1:11" hidden="1">
      <c r="C167" s="87" t="s">
        <v>388</v>
      </c>
      <c r="D167" s="87"/>
      <c r="E167" s="87"/>
      <c r="G167" s="88"/>
      <c r="H167" s="88">
        <v>1663</v>
      </c>
      <c r="J167" s="88" t="s">
        <v>389</v>
      </c>
    </row>
    <row r="168" spans="1:11" hidden="1">
      <c r="D168" s="87"/>
      <c r="E168" s="87"/>
      <c r="G168" s="88"/>
      <c r="H168" s="91">
        <f>H167*2.20462262/1000</f>
        <v>3.6662874170599999</v>
      </c>
      <c r="I168" s="91"/>
      <c r="J168" s="88" t="s">
        <v>390</v>
      </c>
    </row>
    <row r="169" spans="1:11" hidden="1">
      <c r="D169" s="87"/>
      <c r="E169" s="87"/>
      <c r="G169" s="88"/>
    </row>
    <row r="170" spans="1:11" hidden="1">
      <c r="C170" s="87" t="s">
        <v>395</v>
      </c>
      <c r="D170" s="87"/>
      <c r="E170" s="87"/>
      <c r="G170" s="88"/>
      <c r="H170" s="88">
        <v>1003</v>
      </c>
      <c r="J170" s="88" t="s">
        <v>389</v>
      </c>
    </row>
    <row r="171" spans="1:11" hidden="1">
      <c r="D171" s="87"/>
      <c r="E171" s="87"/>
      <c r="G171" s="88"/>
      <c r="H171" s="91">
        <f>H170*2.20462262/1000</f>
        <v>2.2112364878599995</v>
      </c>
      <c r="I171" s="91"/>
      <c r="J171" s="88" t="s">
        <v>390</v>
      </c>
      <c r="K171" s="88" t="s">
        <v>396</v>
      </c>
    </row>
    <row r="172" spans="1:11" hidden="1">
      <c r="D172" s="87"/>
      <c r="E172" s="87"/>
      <c r="G172" s="88"/>
    </row>
    <row r="173" spans="1:11" hidden="1">
      <c r="C173" s="87" t="s">
        <v>397</v>
      </c>
      <c r="D173" s="87"/>
      <c r="E173" s="87"/>
      <c r="G173" s="88"/>
      <c r="H173" s="88" t="s">
        <v>398</v>
      </c>
    </row>
    <row r="174" spans="1:11">
      <c r="A174" s="110" t="s">
        <v>214</v>
      </c>
    </row>
  </sheetData>
  <phoneticPr fontId="7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M311"/>
  <sheetViews>
    <sheetView topLeftCell="A145" workbookViewId="0">
      <selection activeCell="E43" sqref="E43"/>
    </sheetView>
  </sheetViews>
  <sheetFormatPr defaultColWidth="12" defaultRowHeight="15.75"/>
  <cols>
    <col min="1" max="1" width="12.85546875" style="86" customWidth="1"/>
    <col min="2" max="2" width="22.28515625" style="86" customWidth="1"/>
    <col min="3" max="3" width="44.7109375" style="87" customWidth="1"/>
    <col min="4" max="4" width="6.42578125" style="112" customWidth="1"/>
    <col min="5" max="5" width="7.140625" style="112" customWidth="1"/>
    <col min="6" max="6" width="10.140625" style="87" customWidth="1"/>
    <col min="7" max="7" width="8.140625" style="115" customWidth="1"/>
    <col min="8" max="8" width="8.7109375" style="88" customWidth="1"/>
    <col min="9" max="9" width="8.85546875" style="88" customWidth="1"/>
    <col min="10" max="10" width="12.85546875" style="88" customWidth="1"/>
    <col min="11" max="11" width="11.42578125" style="88" customWidth="1"/>
    <col min="12" max="12" width="7.85546875" style="88" customWidth="1"/>
    <col min="13" max="13" width="106.7109375" style="86" customWidth="1"/>
    <col min="14" max="16384" width="12" style="88"/>
  </cols>
  <sheetData>
    <row r="1" spans="1:13" s="85" customFormat="1" ht="38.25">
      <c r="A1" s="83" t="s">
        <v>700</v>
      </c>
      <c r="B1" s="83" t="s">
        <v>701</v>
      </c>
      <c r="C1" s="84" t="s">
        <v>702</v>
      </c>
      <c r="D1" s="111" t="s">
        <v>703</v>
      </c>
      <c r="E1" s="111" t="s">
        <v>306</v>
      </c>
      <c r="F1" s="84" t="s">
        <v>704</v>
      </c>
      <c r="G1" s="114" t="s">
        <v>705</v>
      </c>
      <c r="H1" s="85" t="s">
        <v>706</v>
      </c>
      <c r="I1" s="85" t="s">
        <v>707</v>
      </c>
      <c r="J1" s="85" t="s">
        <v>708</v>
      </c>
      <c r="K1" s="85" t="s">
        <v>709</v>
      </c>
      <c r="L1" s="85" t="s">
        <v>710</v>
      </c>
      <c r="M1" s="83" t="s">
        <v>960</v>
      </c>
    </row>
    <row r="2" spans="1:13">
      <c r="A2" s="86" t="s">
        <v>711</v>
      </c>
      <c r="B2" s="86" t="s">
        <v>195</v>
      </c>
      <c r="C2" s="87" t="s">
        <v>196</v>
      </c>
      <c r="D2" s="112" t="s">
        <v>713</v>
      </c>
      <c r="E2" s="113"/>
      <c r="F2" s="87" t="s">
        <v>404</v>
      </c>
      <c r="G2" s="115">
        <v>119.73</v>
      </c>
      <c r="H2" s="89">
        <f>I2*453.592</f>
        <v>1729.3194999999998</v>
      </c>
      <c r="I2" s="90">
        <v>3.8125</v>
      </c>
      <c r="J2" s="88" t="s">
        <v>197</v>
      </c>
      <c r="K2" s="91">
        <v>4</v>
      </c>
      <c r="L2" s="88">
        <v>1</v>
      </c>
    </row>
    <row r="3" spans="1:13" ht="15" customHeight="1">
      <c r="A3" s="86" t="s">
        <v>711</v>
      </c>
      <c r="B3" s="86" t="s">
        <v>195</v>
      </c>
      <c r="C3" s="87" t="s">
        <v>198</v>
      </c>
      <c r="D3" s="112" t="s">
        <v>713</v>
      </c>
      <c r="E3" s="113">
        <v>75</v>
      </c>
      <c r="F3" s="87" t="s">
        <v>404</v>
      </c>
      <c r="G3" s="115">
        <v>107.73</v>
      </c>
      <c r="H3" s="89">
        <f t="shared" ref="H3:H7" si="0">I3*453.592</f>
        <v>2664.8530000000001</v>
      </c>
      <c r="I3" s="90">
        <v>5.875</v>
      </c>
      <c r="J3" s="88" t="s">
        <v>199</v>
      </c>
      <c r="K3" s="91"/>
      <c r="L3" s="88">
        <v>0</v>
      </c>
    </row>
    <row r="4" spans="1:13">
      <c r="A4" s="86" t="s">
        <v>711</v>
      </c>
      <c r="B4" s="86" t="s">
        <v>195</v>
      </c>
      <c r="C4" s="87" t="s">
        <v>200</v>
      </c>
      <c r="D4" s="112" t="s">
        <v>713</v>
      </c>
      <c r="E4" s="113">
        <v>75</v>
      </c>
      <c r="F4" s="87" t="s">
        <v>404</v>
      </c>
      <c r="G4" s="115">
        <v>134.72999999999999</v>
      </c>
      <c r="H4" s="89">
        <f t="shared" si="0"/>
        <v>2438.0569999999998</v>
      </c>
      <c r="I4" s="90">
        <v>5.375</v>
      </c>
      <c r="J4" s="88" t="s">
        <v>201</v>
      </c>
      <c r="K4" s="91"/>
      <c r="L4" s="88">
        <v>0</v>
      </c>
    </row>
    <row r="5" spans="1:13">
      <c r="A5" s="86" t="s">
        <v>711</v>
      </c>
      <c r="B5" s="86" t="s">
        <v>195</v>
      </c>
      <c r="C5" s="87" t="s">
        <v>202</v>
      </c>
      <c r="D5" s="112" t="s">
        <v>713</v>
      </c>
      <c r="E5" s="113">
        <v>65</v>
      </c>
      <c r="F5" s="87" t="s">
        <v>404</v>
      </c>
      <c r="G5" s="115">
        <v>109.73</v>
      </c>
      <c r="H5" s="89">
        <f t="shared" si="0"/>
        <v>2608.154</v>
      </c>
      <c r="I5" s="90">
        <v>5.75</v>
      </c>
      <c r="J5" s="88" t="s">
        <v>203</v>
      </c>
      <c r="K5" s="91">
        <v>5</v>
      </c>
      <c r="L5" s="88">
        <v>2</v>
      </c>
    </row>
    <row r="6" spans="1:13">
      <c r="A6" s="86" t="s">
        <v>711</v>
      </c>
      <c r="B6" s="86" t="s">
        <v>195</v>
      </c>
      <c r="C6" s="87" t="s">
        <v>204</v>
      </c>
      <c r="D6" s="112" t="s">
        <v>713</v>
      </c>
      <c r="E6" s="113">
        <v>55</v>
      </c>
      <c r="F6" s="87" t="s">
        <v>404</v>
      </c>
      <c r="G6" s="115">
        <v>119.73</v>
      </c>
      <c r="H6" s="89">
        <f t="shared" si="0"/>
        <v>2579.8044999999997</v>
      </c>
      <c r="I6" s="90">
        <v>5.6875</v>
      </c>
      <c r="J6" s="88" t="s">
        <v>205</v>
      </c>
      <c r="K6" s="91"/>
      <c r="L6" s="88">
        <v>0</v>
      </c>
    </row>
    <row r="7" spans="1:13" ht="15" customHeight="1">
      <c r="A7" s="86" t="s">
        <v>711</v>
      </c>
      <c r="B7" s="86" t="s">
        <v>195</v>
      </c>
      <c r="C7" s="87" t="s">
        <v>206</v>
      </c>
      <c r="D7" s="112" t="s">
        <v>713</v>
      </c>
      <c r="E7" s="113">
        <v>64</v>
      </c>
      <c r="F7" s="87" t="s">
        <v>404</v>
      </c>
      <c r="G7" s="115">
        <v>126.73</v>
      </c>
      <c r="H7" s="89">
        <f t="shared" si="0"/>
        <v>2239.6104999999998</v>
      </c>
      <c r="I7" s="90">
        <v>4.9375</v>
      </c>
      <c r="J7" s="88" t="s">
        <v>207</v>
      </c>
      <c r="K7" s="91"/>
      <c r="L7" s="88">
        <v>0</v>
      </c>
    </row>
    <row r="8" spans="1:13">
      <c r="E8" s="113"/>
      <c r="H8" s="89"/>
      <c r="I8" s="90"/>
      <c r="K8" s="91"/>
    </row>
    <row r="9" spans="1:13">
      <c r="A9" s="86" t="s">
        <v>711</v>
      </c>
      <c r="B9" s="86" t="s">
        <v>399</v>
      </c>
      <c r="C9" s="87" t="s">
        <v>328</v>
      </c>
      <c r="D9" s="112" t="s">
        <v>716</v>
      </c>
      <c r="E9" s="113">
        <v>50</v>
      </c>
      <c r="F9" s="87" t="s">
        <v>725</v>
      </c>
      <c r="G9" s="115">
        <v>499</v>
      </c>
      <c r="H9" s="89">
        <f t="shared" ref="H9:H12" si="1">I9*453.592</f>
        <v>2180.0765500000002</v>
      </c>
      <c r="I9" s="90">
        <v>4.8062500000000004</v>
      </c>
      <c r="J9" s="88" t="s">
        <v>329</v>
      </c>
      <c r="K9" s="91">
        <v>4.75</v>
      </c>
      <c r="L9" s="88">
        <v>13</v>
      </c>
    </row>
    <row r="10" spans="1:13">
      <c r="A10" s="86" t="s">
        <v>711</v>
      </c>
      <c r="B10" s="86" t="s">
        <v>399</v>
      </c>
      <c r="C10" s="87" t="s">
        <v>328</v>
      </c>
      <c r="D10" s="112" t="s">
        <v>716</v>
      </c>
      <c r="E10" s="113">
        <v>53</v>
      </c>
      <c r="F10" s="87" t="s">
        <v>727</v>
      </c>
      <c r="G10" s="115">
        <v>499</v>
      </c>
      <c r="H10" s="89">
        <f t="shared" si="1"/>
        <v>2267.96</v>
      </c>
      <c r="I10" s="90">
        <v>5</v>
      </c>
      <c r="J10" s="88" t="s">
        <v>330</v>
      </c>
      <c r="K10" s="91">
        <v>4.75</v>
      </c>
      <c r="L10" s="88">
        <v>13</v>
      </c>
    </row>
    <row r="11" spans="1:13">
      <c r="A11" s="86" t="s">
        <v>711</v>
      </c>
      <c r="B11" s="86" t="s">
        <v>399</v>
      </c>
      <c r="C11" s="87" t="s">
        <v>400</v>
      </c>
      <c r="D11" s="112" t="s">
        <v>716</v>
      </c>
      <c r="E11" s="113">
        <v>63</v>
      </c>
      <c r="F11" s="87" t="s">
        <v>725</v>
      </c>
      <c r="G11" s="115">
        <v>499</v>
      </c>
      <c r="H11" s="89">
        <f t="shared" si="1"/>
        <v>2270.79495</v>
      </c>
      <c r="I11" s="90">
        <v>5.0062499999999996</v>
      </c>
      <c r="J11" s="88" t="s">
        <v>401</v>
      </c>
      <c r="K11" s="91">
        <v>3.75</v>
      </c>
      <c r="L11" s="88">
        <v>30</v>
      </c>
    </row>
    <row r="12" spans="1:13">
      <c r="A12" s="86" t="s">
        <v>711</v>
      </c>
      <c r="B12" s="86" t="s">
        <v>399</v>
      </c>
      <c r="C12" s="87" t="s">
        <v>400</v>
      </c>
      <c r="D12" s="112" t="s">
        <v>716</v>
      </c>
      <c r="E12" s="113">
        <v>64</v>
      </c>
      <c r="F12" s="87" t="s">
        <v>727</v>
      </c>
      <c r="G12" s="115">
        <v>499</v>
      </c>
      <c r="H12" s="89">
        <f t="shared" si="1"/>
        <v>2338.8337499999998</v>
      </c>
      <c r="I12" s="90">
        <v>5.15625</v>
      </c>
      <c r="J12" s="88" t="s">
        <v>331</v>
      </c>
      <c r="K12" s="91">
        <v>3.75</v>
      </c>
      <c r="L12" s="88">
        <v>30</v>
      </c>
    </row>
    <row r="13" spans="1:13">
      <c r="E13" s="113"/>
      <c r="H13" s="89"/>
      <c r="I13" s="90"/>
      <c r="K13" s="91"/>
    </row>
    <row r="14" spans="1:13">
      <c r="A14" s="86" t="s">
        <v>711</v>
      </c>
      <c r="B14" s="86" t="s">
        <v>971</v>
      </c>
      <c r="C14" s="87" t="s">
        <v>332</v>
      </c>
      <c r="D14" s="112" t="s">
        <v>716</v>
      </c>
      <c r="E14" s="113">
        <v>50</v>
      </c>
      <c r="F14" s="87" t="s">
        <v>404</v>
      </c>
      <c r="G14" s="115">
        <v>190</v>
      </c>
      <c r="H14" s="89">
        <f t="shared" ref="H14:H18" si="2">I14*453.592</f>
        <v>1678.2904000000001</v>
      </c>
      <c r="I14" s="90">
        <v>3.7</v>
      </c>
      <c r="J14" s="88" t="s">
        <v>333</v>
      </c>
      <c r="K14" s="91"/>
      <c r="L14" s="88">
        <v>0</v>
      </c>
    </row>
    <row r="15" spans="1:13">
      <c r="A15" s="86" t="s">
        <v>711</v>
      </c>
      <c r="B15" s="86" t="s">
        <v>971</v>
      </c>
      <c r="C15" s="87" t="s">
        <v>334</v>
      </c>
      <c r="D15" s="112" t="s">
        <v>716</v>
      </c>
      <c r="E15" s="113">
        <v>55</v>
      </c>
      <c r="F15" s="87" t="s">
        <v>404</v>
      </c>
      <c r="G15" s="115">
        <v>182.93</v>
      </c>
      <c r="H15" s="89">
        <f t="shared" si="2"/>
        <v>2239.6104999999998</v>
      </c>
      <c r="I15" s="90">
        <v>4.9375</v>
      </c>
      <c r="J15" s="88" t="s">
        <v>207</v>
      </c>
      <c r="K15" s="91"/>
      <c r="L15" s="88">
        <v>0</v>
      </c>
    </row>
    <row r="16" spans="1:13">
      <c r="A16" s="86" t="s">
        <v>711</v>
      </c>
      <c r="B16" s="86" t="s">
        <v>971</v>
      </c>
      <c r="C16" s="87" t="s">
        <v>403</v>
      </c>
      <c r="D16" s="112" t="s">
        <v>716</v>
      </c>
      <c r="E16" s="113">
        <v>60</v>
      </c>
      <c r="F16" s="87" t="s">
        <v>404</v>
      </c>
      <c r="G16" s="115">
        <v>200</v>
      </c>
      <c r="H16" s="89">
        <f t="shared" si="2"/>
        <v>1757.6689999999999</v>
      </c>
      <c r="I16" s="90">
        <v>3.875</v>
      </c>
      <c r="J16" s="88" t="s">
        <v>405</v>
      </c>
      <c r="K16" s="91">
        <v>4.75</v>
      </c>
      <c r="L16" s="88">
        <v>12</v>
      </c>
    </row>
    <row r="17" spans="1:12" s="86" customFormat="1">
      <c r="A17" s="86" t="s">
        <v>711</v>
      </c>
      <c r="B17" s="86" t="s">
        <v>971</v>
      </c>
      <c r="C17" s="87" t="s">
        <v>343</v>
      </c>
      <c r="D17" s="112" t="s">
        <v>716</v>
      </c>
      <c r="E17" s="113">
        <v>75</v>
      </c>
      <c r="F17" s="87" t="s">
        <v>404</v>
      </c>
      <c r="G17" s="115">
        <v>220</v>
      </c>
      <c r="H17" s="89">
        <f t="shared" si="2"/>
        <v>1984.4649999999999</v>
      </c>
      <c r="I17" s="90">
        <v>4.375</v>
      </c>
      <c r="J17" s="88" t="s">
        <v>344</v>
      </c>
      <c r="K17" s="91">
        <v>5</v>
      </c>
      <c r="L17" s="88">
        <v>3</v>
      </c>
    </row>
    <row r="18" spans="1:12" s="86" customFormat="1">
      <c r="A18" s="86" t="s">
        <v>711</v>
      </c>
      <c r="B18" s="86" t="s">
        <v>971</v>
      </c>
      <c r="C18" s="87" t="s">
        <v>345</v>
      </c>
      <c r="D18" s="112" t="s">
        <v>716</v>
      </c>
      <c r="E18" s="113">
        <v>60</v>
      </c>
      <c r="F18" s="87" t="s">
        <v>404</v>
      </c>
      <c r="G18" s="115">
        <v>230</v>
      </c>
      <c r="H18" s="89">
        <f t="shared" si="2"/>
        <v>2069.5135</v>
      </c>
      <c r="I18" s="90">
        <v>4.5625</v>
      </c>
      <c r="J18" s="88" t="s">
        <v>346</v>
      </c>
      <c r="K18" s="91">
        <v>4.75</v>
      </c>
      <c r="L18" s="88">
        <v>17</v>
      </c>
    </row>
    <row r="19" spans="1:12" s="86" customFormat="1">
      <c r="C19" s="87"/>
      <c r="D19" s="112"/>
      <c r="E19" s="113"/>
      <c r="F19" s="87"/>
      <c r="G19" s="115"/>
      <c r="H19" s="89"/>
      <c r="I19" s="90"/>
      <c r="J19" s="88"/>
      <c r="K19" s="91"/>
      <c r="L19" s="88"/>
    </row>
    <row r="20" spans="1:12" s="86" customFormat="1">
      <c r="A20" s="86" t="s">
        <v>711</v>
      </c>
      <c r="B20" s="86" t="s">
        <v>347</v>
      </c>
      <c r="C20" s="87" t="s">
        <v>348</v>
      </c>
      <c r="D20" s="112" t="s">
        <v>713</v>
      </c>
      <c r="E20" s="113">
        <v>50</v>
      </c>
      <c r="F20" s="87" t="s">
        <v>404</v>
      </c>
      <c r="G20" s="115">
        <v>186.73</v>
      </c>
      <c r="H20" s="89">
        <f>I20*453.592</f>
        <v>1513.8633</v>
      </c>
      <c r="I20" s="90">
        <v>3.3374999999999999</v>
      </c>
      <c r="J20" s="88" t="s">
        <v>349</v>
      </c>
      <c r="K20" s="91"/>
      <c r="L20" s="88">
        <v>0</v>
      </c>
    </row>
    <row r="21" spans="1:12" s="86" customFormat="1">
      <c r="C21" s="87"/>
      <c r="D21" s="112"/>
      <c r="E21" s="113"/>
      <c r="F21" s="87"/>
      <c r="G21" s="115"/>
      <c r="H21" s="89"/>
      <c r="I21" s="90"/>
      <c r="J21" s="88"/>
      <c r="K21" s="91"/>
      <c r="L21" s="88"/>
    </row>
    <row r="22" spans="1:12" s="86" customFormat="1">
      <c r="A22" s="86" t="s">
        <v>711</v>
      </c>
      <c r="B22" s="86" t="s">
        <v>943</v>
      </c>
      <c r="C22" s="87" t="s">
        <v>712</v>
      </c>
      <c r="D22" s="112" t="s">
        <v>713</v>
      </c>
      <c r="E22" s="113">
        <v>60</v>
      </c>
      <c r="F22" s="88" t="s">
        <v>714</v>
      </c>
      <c r="G22" s="115">
        <v>225</v>
      </c>
      <c r="H22" s="89">
        <v>844</v>
      </c>
      <c r="I22" s="90">
        <v>1.8625</v>
      </c>
      <c r="J22" s="88" t="s">
        <v>715</v>
      </c>
      <c r="K22" s="91">
        <v>5</v>
      </c>
      <c r="L22" s="88">
        <v>296</v>
      </c>
    </row>
    <row r="23" spans="1:12" s="86" customFormat="1">
      <c r="A23" s="86" t="s">
        <v>711</v>
      </c>
      <c r="B23" s="86" t="s">
        <v>943</v>
      </c>
      <c r="C23" s="87" t="s">
        <v>712</v>
      </c>
      <c r="D23" s="112" t="s">
        <v>713</v>
      </c>
      <c r="E23" s="113">
        <v>60</v>
      </c>
      <c r="F23" s="88" t="s">
        <v>716</v>
      </c>
      <c r="G23" s="115">
        <v>225</v>
      </c>
      <c r="H23" s="89">
        <v>865</v>
      </c>
      <c r="I23" s="90">
        <v>1.90625</v>
      </c>
      <c r="J23" s="88" t="s">
        <v>717</v>
      </c>
      <c r="K23" s="91">
        <v>5</v>
      </c>
      <c r="L23" s="88">
        <v>296</v>
      </c>
    </row>
    <row r="24" spans="1:12" s="86" customFormat="1">
      <c r="A24" s="86" t="s">
        <v>711</v>
      </c>
      <c r="B24" s="86" t="s">
        <v>943</v>
      </c>
      <c r="C24" s="87" t="s">
        <v>712</v>
      </c>
      <c r="D24" s="112" t="s">
        <v>713</v>
      </c>
      <c r="E24" s="113">
        <v>60</v>
      </c>
      <c r="F24" s="88" t="s">
        <v>718</v>
      </c>
      <c r="G24" s="115">
        <v>225</v>
      </c>
      <c r="H24" s="89">
        <v>884</v>
      </c>
      <c r="I24" s="90">
        <v>1.95</v>
      </c>
      <c r="J24" s="88" t="s">
        <v>719</v>
      </c>
      <c r="K24" s="91">
        <v>5</v>
      </c>
      <c r="L24" s="88">
        <v>296</v>
      </c>
    </row>
    <row r="25" spans="1:12" s="86" customFormat="1" ht="31.5">
      <c r="A25" s="86" t="s">
        <v>711</v>
      </c>
      <c r="B25" s="86" t="s">
        <v>943</v>
      </c>
      <c r="C25" s="87" t="s">
        <v>720</v>
      </c>
      <c r="D25" s="112" t="s">
        <v>713</v>
      </c>
      <c r="E25" s="113">
        <v>60</v>
      </c>
      <c r="F25" s="88" t="s">
        <v>714</v>
      </c>
      <c r="G25" s="115">
        <v>270</v>
      </c>
      <c r="H25" s="89">
        <v>1025</v>
      </c>
      <c r="I25" s="90">
        <v>2.2562500000000001</v>
      </c>
      <c r="J25" s="88" t="s">
        <v>721</v>
      </c>
      <c r="K25" s="91">
        <v>5</v>
      </c>
      <c r="L25" s="88">
        <v>296</v>
      </c>
    </row>
    <row r="26" spans="1:12" s="86" customFormat="1" ht="31.5">
      <c r="A26" s="86" t="s">
        <v>711</v>
      </c>
      <c r="B26" s="86" t="s">
        <v>943</v>
      </c>
      <c r="C26" s="87" t="s">
        <v>720</v>
      </c>
      <c r="D26" s="112" t="s">
        <v>713</v>
      </c>
      <c r="E26" s="113">
        <v>60</v>
      </c>
      <c r="F26" s="88" t="s">
        <v>716</v>
      </c>
      <c r="G26" s="115">
        <v>270</v>
      </c>
      <c r="H26" s="89">
        <v>1064</v>
      </c>
      <c r="I26" s="90">
        <v>2.34375</v>
      </c>
      <c r="J26" s="88" t="s">
        <v>722</v>
      </c>
      <c r="K26" s="91">
        <v>5</v>
      </c>
      <c r="L26" s="88">
        <v>296</v>
      </c>
    </row>
    <row r="27" spans="1:12" s="86" customFormat="1" ht="31.5">
      <c r="A27" s="86" t="s">
        <v>711</v>
      </c>
      <c r="B27" s="86" t="s">
        <v>943</v>
      </c>
      <c r="C27" s="87" t="s">
        <v>720</v>
      </c>
      <c r="D27" s="112" t="s">
        <v>713</v>
      </c>
      <c r="E27" s="113">
        <v>60</v>
      </c>
      <c r="F27" s="88" t="s">
        <v>718</v>
      </c>
      <c r="G27" s="115">
        <v>270</v>
      </c>
      <c r="H27" s="89">
        <v>1102</v>
      </c>
      <c r="I27" s="90">
        <v>2.4312499999999999</v>
      </c>
      <c r="J27" s="88" t="s">
        <v>723</v>
      </c>
      <c r="K27" s="91">
        <v>5</v>
      </c>
      <c r="L27" s="88">
        <v>296</v>
      </c>
    </row>
    <row r="28" spans="1:12" s="86" customFormat="1">
      <c r="A28" s="86" t="s">
        <v>711</v>
      </c>
      <c r="B28" s="86" t="s">
        <v>943</v>
      </c>
      <c r="C28" s="87" t="s">
        <v>350</v>
      </c>
      <c r="D28" s="112" t="s">
        <v>713</v>
      </c>
      <c r="E28" s="113">
        <v>55</v>
      </c>
      <c r="F28" s="87" t="s">
        <v>351</v>
      </c>
      <c r="G28" s="115">
        <v>295</v>
      </c>
      <c r="H28" s="89">
        <v>1232</v>
      </c>
      <c r="I28" s="90">
        <v>2.7124999999999999</v>
      </c>
      <c r="J28" s="88" t="s">
        <v>352</v>
      </c>
      <c r="K28" s="91">
        <v>5</v>
      </c>
      <c r="L28" s="88">
        <v>49</v>
      </c>
    </row>
    <row r="29" spans="1:12" s="86" customFormat="1">
      <c r="A29" s="86" t="s">
        <v>711</v>
      </c>
      <c r="B29" s="86" t="s">
        <v>943</v>
      </c>
      <c r="C29" s="87" t="s">
        <v>350</v>
      </c>
      <c r="D29" s="112" t="s">
        <v>713</v>
      </c>
      <c r="E29" s="113">
        <v>55</v>
      </c>
      <c r="F29" s="87" t="s">
        <v>353</v>
      </c>
      <c r="G29" s="115">
        <v>295</v>
      </c>
      <c r="H29" s="89">
        <v>1296</v>
      </c>
      <c r="I29" s="90">
        <v>2.8562500000000002</v>
      </c>
      <c r="J29" s="88" t="s">
        <v>354</v>
      </c>
      <c r="K29" s="91">
        <v>5</v>
      </c>
      <c r="L29" s="88">
        <v>49</v>
      </c>
    </row>
    <row r="30" spans="1:12" s="86" customFormat="1">
      <c r="C30" s="87"/>
      <c r="D30" s="112"/>
      <c r="E30" s="113"/>
      <c r="F30" s="87"/>
      <c r="G30" s="115"/>
      <c r="H30" s="89"/>
      <c r="I30" s="90"/>
      <c r="J30" s="88"/>
      <c r="K30" s="91"/>
      <c r="L30" s="88"/>
    </row>
    <row r="31" spans="1:12" s="86" customFormat="1">
      <c r="A31" s="86" t="s">
        <v>711</v>
      </c>
      <c r="B31" s="86" t="s">
        <v>945</v>
      </c>
      <c r="C31" s="87" t="s">
        <v>724</v>
      </c>
      <c r="D31" s="112" t="s">
        <v>716</v>
      </c>
      <c r="E31" s="113">
        <v>60</v>
      </c>
      <c r="F31" s="87" t="s">
        <v>725</v>
      </c>
      <c r="G31" s="115">
        <v>199.95</v>
      </c>
      <c r="H31" s="89">
        <f t="shared" ref="H31:H40" si="3">I31*453.592</f>
        <v>1040.4266500000001</v>
      </c>
      <c r="I31" s="90">
        <v>2.2937500000000002</v>
      </c>
      <c r="J31" s="88" t="s">
        <v>726</v>
      </c>
      <c r="K31" s="91">
        <v>4</v>
      </c>
      <c r="L31" s="88">
        <v>25</v>
      </c>
    </row>
    <row r="32" spans="1:12" s="86" customFormat="1">
      <c r="A32" s="86" t="s">
        <v>711</v>
      </c>
      <c r="B32" s="86" t="s">
        <v>945</v>
      </c>
      <c r="C32" s="87" t="s">
        <v>724</v>
      </c>
      <c r="D32" s="112" t="s">
        <v>716</v>
      </c>
      <c r="E32" s="113">
        <v>60</v>
      </c>
      <c r="F32" s="87" t="s">
        <v>727</v>
      </c>
      <c r="G32" s="115">
        <v>199.95</v>
      </c>
      <c r="H32" s="89">
        <f t="shared" si="3"/>
        <v>1097.12565</v>
      </c>
      <c r="I32" s="90">
        <v>2.4187500000000002</v>
      </c>
      <c r="J32" s="88" t="s">
        <v>585</v>
      </c>
      <c r="K32" s="91">
        <v>4</v>
      </c>
      <c r="L32" s="88">
        <v>25</v>
      </c>
    </row>
    <row r="33" spans="1:12" s="86" customFormat="1">
      <c r="A33" s="86" t="s">
        <v>711</v>
      </c>
      <c r="B33" s="86" t="s">
        <v>945</v>
      </c>
      <c r="C33" s="87" t="s">
        <v>355</v>
      </c>
      <c r="D33" s="112" t="s">
        <v>716</v>
      </c>
      <c r="E33" s="113">
        <v>60</v>
      </c>
      <c r="F33" s="87" t="s">
        <v>725</v>
      </c>
      <c r="G33" s="115">
        <v>269.95</v>
      </c>
      <c r="H33" s="89">
        <f t="shared" si="3"/>
        <v>1360.7759999999998</v>
      </c>
      <c r="I33" s="90">
        <v>3</v>
      </c>
      <c r="J33" s="88" t="s">
        <v>356</v>
      </c>
      <c r="K33" s="91">
        <v>5</v>
      </c>
      <c r="L33" s="88">
        <v>1</v>
      </c>
    </row>
    <row r="34" spans="1:12" s="86" customFormat="1">
      <c r="A34" s="86" t="s">
        <v>711</v>
      </c>
      <c r="B34" s="86" t="s">
        <v>945</v>
      </c>
      <c r="C34" s="87" t="s">
        <v>355</v>
      </c>
      <c r="D34" s="112" t="s">
        <v>716</v>
      </c>
      <c r="E34" s="113">
        <v>60</v>
      </c>
      <c r="F34" s="87" t="s">
        <v>727</v>
      </c>
      <c r="G34" s="115">
        <v>269.95</v>
      </c>
      <c r="H34" s="89">
        <f t="shared" si="3"/>
        <v>1406.1351999999999</v>
      </c>
      <c r="I34" s="90">
        <v>3.1</v>
      </c>
      <c r="J34" s="88" t="s">
        <v>357</v>
      </c>
      <c r="K34" s="91">
        <v>5</v>
      </c>
      <c r="L34" s="88">
        <v>1</v>
      </c>
    </row>
    <row r="35" spans="1:12" s="86" customFormat="1">
      <c r="A35" s="86" t="s">
        <v>711</v>
      </c>
      <c r="B35" s="86" t="s">
        <v>945</v>
      </c>
      <c r="C35" s="87" t="s">
        <v>358</v>
      </c>
      <c r="D35" s="112" t="s">
        <v>713</v>
      </c>
      <c r="E35" s="113">
        <v>55</v>
      </c>
      <c r="F35" s="87" t="s">
        <v>359</v>
      </c>
      <c r="G35" s="115">
        <v>213.73</v>
      </c>
      <c r="H35" s="89">
        <f t="shared" si="3"/>
        <v>1786.0184999999999</v>
      </c>
      <c r="I35" s="90">
        <v>3.9375</v>
      </c>
      <c r="J35" s="88" t="s">
        <v>360</v>
      </c>
      <c r="K35" s="91"/>
      <c r="L35" s="88">
        <v>0</v>
      </c>
    </row>
    <row r="36" spans="1:12" s="86" customFormat="1">
      <c r="A36" s="86" t="s">
        <v>711</v>
      </c>
      <c r="B36" s="86" t="s">
        <v>945</v>
      </c>
      <c r="C36" s="87" t="s">
        <v>358</v>
      </c>
      <c r="D36" s="112" t="s">
        <v>713</v>
      </c>
      <c r="E36" s="113">
        <v>60</v>
      </c>
      <c r="F36" s="87" t="s">
        <v>725</v>
      </c>
      <c r="G36" s="115">
        <v>213.73</v>
      </c>
      <c r="H36" s="89">
        <f t="shared" si="3"/>
        <v>1899.4165</v>
      </c>
      <c r="I36" s="90">
        <v>4.1875</v>
      </c>
      <c r="J36" s="88" t="s">
        <v>361</v>
      </c>
      <c r="K36" s="91"/>
      <c r="L36" s="88">
        <v>0</v>
      </c>
    </row>
    <row r="37" spans="1:12" s="86" customFormat="1">
      <c r="A37" s="86" t="s">
        <v>711</v>
      </c>
      <c r="B37" s="86" t="s">
        <v>945</v>
      </c>
      <c r="C37" s="87" t="s">
        <v>218</v>
      </c>
      <c r="D37" s="112" t="s">
        <v>713</v>
      </c>
      <c r="E37" s="113">
        <v>64</v>
      </c>
      <c r="F37" s="87" t="s">
        <v>359</v>
      </c>
      <c r="G37" s="115">
        <v>226.73</v>
      </c>
      <c r="H37" s="89">
        <f t="shared" si="3"/>
        <v>1786.0184999999999</v>
      </c>
      <c r="I37" s="90">
        <v>3.9375</v>
      </c>
      <c r="J37" s="88" t="s">
        <v>360</v>
      </c>
      <c r="K37" s="91"/>
      <c r="L37" s="88">
        <v>0</v>
      </c>
    </row>
    <row r="38" spans="1:12" s="86" customFormat="1">
      <c r="A38" s="86" t="s">
        <v>711</v>
      </c>
      <c r="B38" s="86" t="s">
        <v>945</v>
      </c>
      <c r="C38" s="87" t="s">
        <v>218</v>
      </c>
      <c r="D38" s="112" t="s">
        <v>713</v>
      </c>
      <c r="E38" s="113">
        <v>70</v>
      </c>
      <c r="F38" s="87" t="s">
        <v>725</v>
      </c>
      <c r="G38" s="115">
        <v>226.73</v>
      </c>
      <c r="H38" s="89">
        <f t="shared" si="3"/>
        <v>1899.4165</v>
      </c>
      <c r="I38" s="90">
        <v>4.1875</v>
      </c>
      <c r="J38" s="88" t="s">
        <v>361</v>
      </c>
      <c r="K38" s="91"/>
      <c r="L38" s="88">
        <v>0</v>
      </c>
    </row>
    <row r="39" spans="1:12" s="86" customFormat="1">
      <c r="A39" s="86" t="s">
        <v>711</v>
      </c>
      <c r="B39" s="86" t="s">
        <v>945</v>
      </c>
      <c r="C39" s="87" t="s">
        <v>586</v>
      </c>
      <c r="D39" s="112" t="s">
        <v>713</v>
      </c>
      <c r="E39" s="113">
        <v>60</v>
      </c>
      <c r="F39" s="87" t="s">
        <v>725</v>
      </c>
      <c r="G39" s="115">
        <v>92.73</v>
      </c>
      <c r="H39" s="89">
        <f t="shared" si="3"/>
        <v>997.90240000000006</v>
      </c>
      <c r="I39" s="90">
        <v>2.2000000000000002</v>
      </c>
      <c r="J39" s="88" t="s">
        <v>587</v>
      </c>
      <c r="K39" s="91">
        <v>4.3</v>
      </c>
      <c r="L39" s="88">
        <v>9</v>
      </c>
    </row>
    <row r="40" spans="1:12" s="86" customFormat="1">
      <c r="A40" s="86" t="s">
        <v>711</v>
      </c>
      <c r="B40" s="86" t="s">
        <v>945</v>
      </c>
      <c r="C40" s="87" t="s">
        <v>588</v>
      </c>
      <c r="D40" s="112" t="s">
        <v>713</v>
      </c>
      <c r="E40" s="113">
        <v>60</v>
      </c>
      <c r="F40" s="87" t="s">
        <v>727</v>
      </c>
      <c r="G40" s="115">
        <v>92.93</v>
      </c>
      <c r="H40" s="89">
        <f t="shared" si="3"/>
        <v>1043.2615999999998</v>
      </c>
      <c r="I40" s="90">
        <v>2.2999999999999998</v>
      </c>
      <c r="J40" s="88" t="s">
        <v>589</v>
      </c>
      <c r="K40" s="91">
        <v>4.3</v>
      </c>
      <c r="L40" s="88">
        <v>9</v>
      </c>
    </row>
    <row r="41" spans="1:12" s="86" customFormat="1">
      <c r="C41" s="87"/>
      <c r="D41" s="112"/>
      <c r="E41" s="113"/>
      <c r="F41" s="87"/>
      <c r="G41" s="115"/>
      <c r="H41" s="89"/>
      <c r="I41" s="90"/>
      <c r="J41" s="88"/>
      <c r="K41" s="91"/>
      <c r="L41" s="88"/>
    </row>
    <row r="42" spans="1:12" s="86" customFormat="1">
      <c r="A42" s="86" t="s">
        <v>711</v>
      </c>
      <c r="B42" s="86" t="s">
        <v>961</v>
      </c>
      <c r="C42" s="87" t="s">
        <v>219</v>
      </c>
      <c r="D42" s="112" t="s">
        <v>713</v>
      </c>
      <c r="E42" s="113">
        <v>47</v>
      </c>
      <c r="F42" s="87" t="s">
        <v>714</v>
      </c>
      <c r="G42" s="115">
        <v>219.95</v>
      </c>
      <c r="H42" s="89">
        <f t="shared" ref="H42:H63" si="4">I42*453.592</f>
        <v>1528.0380499999999</v>
      </c>
      <c r="I42" s="90">
        <v>3.3687499999999999</v>
      </c>
      <c r="J42" s="88" t="s">
        <v>220</v>
      </c>
      <c r="K42" s="91">
        <v>5</v>
      </c>
      <c r="L42" s="88">
        <v>4</v>
      </c>
    </row>
    <row r="43" spans="1:12" s="86" customFormat="1">
      <c r="A43" s="86" t="s">
        <v>711</v>
      </c>
      <c r="B43" s="86" t="s">
        <v>961</v>
      </c>
      <c r="C43" s="87" t="s">
        <v>219</v>
      </c>
      <c r="D43" s="112" t="s">
        <v>713</v>
      </c>
      <c r="E43" s="113">
        <v>50</v>
      </c>
      <c r="F43" s="87" t="s">
        <v>716</v>
      </c>
      <c r="G43" s="115">
        <v>219.95</v>
      </c>
      <c r="H43" s="89">
        <f t="shared" si="4"/>
        <v>1601.74675</v>
      </c>
      <c r="I43" s="90">
        <v>3.53125</v>
      </c>
      <c r="J43" s="88" t="s">
        <v>221</v>
      </c>
      <c r="K43" s="91">
        <v>5</v>
      </c>
      <c r="L43" s="88">
        <v>4</v>
      </c>
    </row>
    <row r="44" spans="1:12" s="86" customFormat="1">
      <c r="A44" s="86" t="s">
        <v>711</v>
      </c>
      <c r="B44" s="86" t="s">
        <v>961</v>
      </c>
      <c r="C44" s="87" t="s">
        <v>219</v>
      </c>
      <c r="D44" s="112" t="s">
        <v>713</v>
      </c>
      <c r="E44" s="113">
        <v>53</v>
      </c>
      <c r="F44" s="87" t="s">
        <v>718</v>
      </c>
      <c r="G44" s="115">
        <v>219.95</v>
      </c>
      <c r="H44" s="89">
        <f t="shared" si="4"/>
        <v>1672.6205</v>
      </c>
      <c r="I44" s="90">
        <v>3.6875</v>
      </c>
      <c r="J44" s="88" t="s">
        <v>222</v>
      </c>
      <c r="K44" s="91">
        <v>5</v>
      </c>
      <c r="L44" s="88">
        <v>4</v>
      </c>
    </row>
    <row r="45" spans="1:12" s="86" customFormat="1">
      <c r="A45" s="86" t="s">
        <v>711</v>
      </c>
      <c r="B45" s="86" t="s">
        <v>961</v>
      </c>
      <c r="C45" s="87" t="s">
        <v>223</v>
      </c>
      <c r="D45" s="112" t="s">
        <v>716</v>
      </c>
      <c r="E45" s="113">
        <v>63</v>
      </c>
      <c r="F45" s="87" t="s">
        <v>714</v>
      </c>
      <c r="G45" s="115">
        <v>299.95</v>
      </c>
      <c r="H45" s="89">
        <f t="shared" si="4"/>
        <v>2109.2028</v>
      </c>
      <c r="I45" s="90">
        <v>4.6500000000000004</v>
      </c>
      <c r="J45" s="88" t="s">
        <v>224</v>
      </c>
      <c r="K45" s="91">
        <v>4.75</v>
      </c>
      <c r="L45" s="88">
        <v>26</v>
      </c>
    </row>
    <row r="46" spans="1:12" s="86" customFormat="1">
      <c r="A46" s="86" t="s">
        <v>711</v>
      </c>
      <c r="B46" s="86" t="s">
        <v>961</v>
      </c>
      <c r="C46" s="87" t="s">
        <v>223</v>
      </c>
      <c r="D46" s="112" t="s">
        <v>716</v>
      </c>
      <c r="E46" s="113">
        <v>65</v>
      </c>
      <c r="F46" s="87" t="s">
        <v>716</v>
      </c>
      <c r="G46" s="115">
        <v>299.95</v>
      </c>
      <c r="H46" s="89">
        <f t="shared" si="4"/>
        <v>2194.2512999999999</v>
      </c>
      <c r="I46" s="90">
        <v>4.8375000000000004</v>
      </c>
      <c r="J46" s="88" t="s">
        <v>225</v>
      </c>
      <c r="K46" s="91">
        <v>4.75</v>
      </c>
      <c r="L46" s="88">
        <v>26</v>
      </c>
    </row>
    <row r="47" spans="1:12" s="86" customFormat="1">
      <c r="A47" s="86" t="s">
        <v>711</v>
      </c>
      <c r="B47" s="86" t="s">
        <v>961</v>
      </c>
      <c r="C47" s="87" t="s">
        <v>223</v>
      </c>
      <c r="D47" s="112" t="s">
        <v>716</v>
      </c>
      <c r="E47" s="113">
        <v>68</v>
      </c>
      <c r="F47" s="87" t="s">
        <v>718</v>
      </c>
      <c r="G47" s="115">
        <v>299.95</v>
      </c>
      <c r="H47" s="89">
        <f t="shared" si="4"/>
        <v>2331.7463749999997</v>
      </c>
      <c r="I47" s="90">
        <v>5.140625</v>
      </c>
      <c r="J47" s="88" t="s">
        <v>226</v>
      </c>
      <c r="K47" s="91">
        <v>4.75</v>
      </c>
      <c r="L47" s="88">
        <v>26</v>
      </c>
    </row>
    <row r="48" spans="1:12" s="86" customFormat="1">
      <c r="A48" s="86" t="s">
        <v>711</v>
      </c>
      <c r="B48" s="86" t="s">
        <v>961</v>
      </c>
      <c r="C48" s="87" t="s">
        <v>227</v>
      </c>
      <c r="D48" s="112" t="s">
        <v>716</v>
      </c>
      <c r="E48" s="113">
        <v>72</v>
      </c>
      <c r="F48" s="87" t="s">
        <v>714</v>
      </c>
      <c r="G48" s="115">
        <v>329.95</v>
      </c>
      <c r="H48" s="89">
        <f t="shared" si="4"/>
        <v>2188.5814</v>
      </c>
      <c r="I48" s="90">
        <v>4.8250000000000002</v>
      </c>
      <c r="J48" s="88" t="s">
        <v>228</v>
      </c>
      <c r="K48" s="91">
        <v>4.5</v>
      </c>
      <c r="L48" s="88">
        <v>34</v>
      </c>
    </row>
    <row r="49" spans="1:12" s="86" customFormat="1">
      <c r="A49" s="86" t="s">
        <v>711</v>
      </c>
      <c r="B49" s="86" t="s">
        <v>961</v>
      </c>
      <c r="C49" s="87" t="s">
        <v>227</v>
      </c>
      <c r="D49" s="112" t="s">
        <v>716</v>
      </c>
      <c r="E49" s="113">
        <v>75</v>
      </c>
      <c r="F49" s="87" t="s">
        <v>716</v>
      </c>
      <c r="G49" s="115">
        <v>329.95</v>
      </c>
      <c r="H49" s="89">
        <f t="shared" si="4"/>
        <v>2248.11535</v>
      </c>
      <c r="I49" s="90">
        <v>4.9562499999999998</v>
      </c>
      <c r="J49" s="88" t="s">
        <v>229</v>
      </c>
      <c r="K49" s="91">
        <v>4.5</v>
      </c>
      <c r="L49" s="88">
        <v>34</v>
      </c>
    </row>
    <row r="50" spans="1:12" s="86" customFormat="1">
      <c r="A50" s="86" t="s">
        <v>711</v>
      </c>
      <c r="B50" s="86" t="s">
        <v>961</v>
      </c>
      <c r="C50" s="87" t="s">
        <v>227</v>
      </c>
      <c r="D50" s="112" t="s">
        <v>716</v>
      </c>
      <c r="E50" s="113">
        <v>78</v>
      </c>
      <c r="F50" s="87" t="s">
        <v>718</v>
      </c>
      <c r="G50" s="115">
        <v>329.95</v>
      </c>
      <c r="H50" s="89">
        <f t="shared" si="4"/>
        <v>2367.18325</v>
      </c>
      <c r="I50" s="90">
        <v>5.21875</v>
      </c>
      <c r="J50" s="88" t="s">
        <v>230</v>
      </c>
      <c r="K50" s="91">
        <v>4.5</v>
      </c>
      <c r="L50" s="88">
        <v>34</v>
      </c>
    </row>
    <row r="51" spans="1:12" s="86" customFormat="1">
      <c r="A51" s="86" t="s">
        <v>711</v>
      </c>
      <c r="B51" s="86" t="s">
        <v>961</v>
      </c>
      <c r="C51" s="87" t="s">
        <v>231</v>
      </c>
      <c r="D51" s="112" t="s">
        <v>713</v>
      </c>
      <c r="E51" s="113">
        <v>72</v>
      </c>
      <c r="F51" s="87" t="s">
        <v>714</v>
      </c>
      <c r="G51" s="115">
        <v>359.95</v>
      </c>
      <c r="H51" s="89">
        <f t="shared" si="4"/>
        <v>2664.8530000000001</v>
      </c>
      <c r="I51" s="90">
        <v>5.875</v>
      </c>
      <c r="J51" s="88" t="s">
        <v>199</v>
      </c>
      <c r="K51" s="91">
        <v>3.25</v>
      </c>
      <c r="L51" s="88">
        <v>3</v>
      </c>
    </row>
    <row r="52" spans="1:12" s="86" customFormat="1">
      <c r="A52" s="86" t="s">
        <v>711</v>
      </c>
      <c r="B52" s="86" t="s">
        <v>961</v>
      </c>
      <c r="C52" s="87" t="s">
        <v>231</v>
      </c>
      <c r="D52" s="112" t="s">
        <v>713</v>
      </c>
      <c r="E52" s="113">
        <v>75</v>
      </c>
      <c r="F52" s="87" t="s">
        <v>716</v>
      </c>
      <c r="G52" s="115">
        <v>359.95</v>
      </c>
      <c r="H52" s="89">
        <f t="shared" si="4"/>
        <v>2806.6005</v>
      </c>
      <c r="I52" s="90">
        <v>6.1875</v>
      </c>
      <c r="J52" s="88" t="s">
        <v>232</v>
      </c>
      <c r="K52" s="91">
        <v>3.25</v>
      </c>
      <c r="L52" s="88">
        <v>3</v>
      </c>
    </row>
    <row r="53" spans="1:12" s="86" customFormat="1">
      <c r="A53" s="86" t="s">
        <v>711</v>
      </c>
      <c r="B53" s="86" t="s">
        <v>961</v>
      </c>
      <c r="C53" s="87" t="s">
        <v>231</v>
      </c>
      <c r="D53" s="112" t="s">
        <v>713</v>
      </c>
      <c r="E53" s="113">
        <v>78</v>
      </c>
      <c r="F53" s="87" t="s">
        <v>718</v>
      </c>
      <c r="G53" s="115">
        <v>359.95</v>
      </c>
      <c r="H53" s="89">
        <f t="shared" si="4"/>
        <v>2891.6489999999999</v>
      </c>
      <c r="I53" s="90">
        <v>6.375</v>
      </c>
      <c r="J53" s="88" t="s">
        <v>233</v>
      </c>
      <c r="K53" s="91">
        <v>3.25</v>
      </c>
      <c r="L53" s="88">
        <v>3</v>
      </c>
    </row>
    <row r="54" spans="1:12" s="86" customFormat="1">
      <c r="A54" s="86" t="s">
        <v>711</v>
      </c>
      <c r="B54" s="86" t="s">
        <v>961</v>
      </c>
      <c r="C54" s="87" t="s">
        <v>234</v>
      </c>
      <c r="D54" s="112" t="s">
        <v>716</v>
      </c>
      <c r="E54" s="113">
        <v>55</v>
      </c>
      <c r="F54" s="87" t="s">
        <v>644</v>
      </c>
      <c r="G54" s="115">
        <v>172.73</v>
      </c>
      <c r="H54" s="89">
        <f t="shared" si="4"/>
        <v>1587.5719999999999</v>
      </c>
      <c r="I54" s="90">
        <v>3.5</v>
      </c>
      <c r="J54" s="88" t="s">
        <v>235</v>
      </c>
      <c r="K54" s="91">
        <v>4.75</v>
      </c>
      <c r="L54" s="88">
        <v>27</v>
      </c>
    </row>
    <row r="55" spans="1:12" s="86" customFormat="1">
      <c r="A55" s="86" t="s">
        <v>711</v>
      </c>
      <c r="B55" s="86" t="s">
        <v>961</v>
      </c>
      <c r="C55" s="87" t="s">
        <v>236</v>
      </c>
      <c r="D55" s="112" t="s">
        <v>716</v>
      </c>
      <c r="E55" s="113">
        <v>68</v>
      </c>
      <c r="F55" s="87" t="s">
        <v>644</v>
      </c>
      <c r="G55" s="115">
        <v>249.95</v>
      </c>
      <c r="H55" s="89">
        <f t="shared" si="4"/>
        <v>1672.6205</v>
      </c>
      <c r="I55" s="90">
        <v>3.6875</v>
      </c>
      <c r="J55" s="88" t="s">
        <v>222</v>
      </c>
      <c r="K55" s="91"/>
      <c r="L55" s="88">
        <v>0</v>
      </c>
    </row>
    <row r="56" spans="1:12" s="86" customFormat="1">
      <c r="A56" s="86" t="s">
        <v>711</v>
      </c>
      <c r="B56" s="86" t="s">
        <v>961</v>
      </c>
      <c r="C56" s="87" t="s">
        <v>236</v>
      </c>
      <c r="D56" s="112" t="s">
        <v>716</v>
      </c>
      <c r="E56" s="113">
        <v>68</v>
      </c>
      <c r="F56" s="87" t="s">
        <v>646</v>
      </c>
      <c r="G56" s="115">
        <v>249.95</v>
      </c>
      <c r="H56" s="89">
        <f t="shared" si="4"/>
        <v>1672.6205</v>
      </c>
      <c r="I56" s="90">
        <v>3.6875</v>
      </c>
      <c r="J56" s="88" t="s">
        <v>222</v>
      </c>
      <c r="K56" s="91"/>
      <c r="L56" s="88">
        <v>0</v>
      </c>
    </row>
    <row r="57" spans="1:12" s="86" customFormat="1">
      <c r="A57" s="86" t="s">
        <v>711</v>
      </c>
      <c r="B57" s="86" t="s">
        <v>961</v>
      </c>
      <c r="C57" s="87" t="s">
        <v>237</v>
      </c>
      <c r="D57" s="112" t="s">
        <v>716</v>
      </c>
      <c r="E57" s="113">
        <v>60</v>
      </c>
      <c r="F57" s="87" t="s">
        <v>404</v>
      </c>
      <c r="G57" s="115">
        <v>189.95</v>
      </c>
      <c r="H57" s="89">
        <f t="shared" si="4"/>
        <v>1615.9214999999999</v>
      </c>
      <c r="I57" s="90">
        <v>3.5625</v>
      </c>
      <c r="J57" s="88" t="s">
        <v>238</v>
      </c>
      <c r="K57" s="91"/>
      <c r="L57" s="88">
        <v>0</v>
      </c>
    </row>
    <row r="58" spans="1:12" s="86" customFormat="1">
      <c r="A58" s="86" t="s">
        <v>711</v>
      </c>
      <c r="B58" s="86" t="s">
        <v>961</v>
      </c>
      <c r="C58" s="87" t="s">
        <v>239</v>
      </c>
      <c r="D58" s="112" t="s">
        <v>716</v>
      </c>
      <c r="E58" s="113">
        <v>65</v>
      </c>
      <c r="F58" s="87" t="s">
        <v>404</v>
      </c>
      <c r="G58" s="115">
        <v>134.72999999999999</v>
      </c>
      <c r="H58" s="89">
        <f t="shared" si="4"/>
        <v>1729.3194999999998</v>
      </c>
      <c r="I58" s="90">
        <v>3.8125</v>
      </c>
      <c r="J58" s="88" t="s">
        <v>197</v>
      </c>
      <c r="K58" s="91">
        <v>3.7</v>
      </c>
      <c r="L58" s="88">
        <v>3</v>
      </c>
    </row>
    <row r="59" spans="1:12" s="86" customFormat="1">
      <c r="A59" s="86" t="s">
        <v>711</v>
      </c>
      <c r="B59" s="86" t="s">
        <v>961</v>
      </c>
      <c r="C59" s="87" t="s">
        <v>240</v>
      </c>
      <c r="D59" s="112" t="s">
        <v>716</v>
      </c>
      <c r="E59" s="113">
        <v>75</v>
      </c>
      <c r="F59" s="87" t="s">
        <v>404</v>
      </c>
      <c r="G59" s="115">
        <v>149.72999999999999</v>
      </c>
      <c r="H59" s="89">
        <f t="shared" si="4"/>
        <v>1757.6689999999999</v>
      </c>
      <c r="I59" s="90">
        <v>3.875</v>
      </c>
      <c r="J59" s="88" t="s">
        <v>405</v>
      </c>
      <c r="K59" s="91"/>
      <c r="L59" s="88">
        <v>0</v>
      </c>
    </row>
    <row r="60" spans="1:12" s="86" customFormat="1">
      <c r="A60" s="86" t="s">
        <v>711</v>
      </c>
      <c r="B60" s="86" t="s">
        <v>961</v>
      </c>
      <c r="C60" s="87" t="s">
        <v>241</v>
      </c>
      <c r="D60" s="112" t="s">
        <v>716</v>
      </c>
      <c r="E60" s="113">
        <v>53</v>
      </c>
      <c r="F60" s="87" t="s">
        <v>644</v>
      </c>
      <c r="G60" s="115">
        <v>199.95</v>
      </c>
      <c r="H60" s="89">
        <f t="shared" si="4"/>
        <v>1624.42635</v>
      </c>
      <c r="I60" s="90">
        <v>3.5812499999999998</v>
      </c>
      <c r="J60" s="88" t="s">
        <v>242</v>
      </c>
      <c r="K60" s="91"/>
      <c r="L60" s="88">
        <v>0</v>
      </c>
    </row>
    <row r="61" spans="1:12" s="86" customFormat="1">
      <c r="A61" s="86" t="s">
        <v>711</v>
      </c>
      <c r="B61" s="86" t="s">
        <v>961</v>
      </c>
      <c r="C61" s="87" t="s">
        <v>241</v>
      </c>
      <c r="D61" s="112" t="s">
        <v>716</v>
      </c>
      <c r="E61" s="113">
        <v>55</v>
      </c>
      <c r="F61" s="87" t="s">
        <v>646</v>
      </c>
      <c r="G61" s="115">
        <v>199.95</v>
      </c>
      <c r="H61" s="89">
        <f t="shared" si="4"/>
        <v>1638.6010999999999</v>
      </c>
      <c r="I61" s="90">
        <v>3.6124999999999998</v>
      </c>
      <c r="J61" s="88" t="s">
        <v>243</v>
      </c>
      <c r="K61" s="91"/>
      <c r="L61" s="88">
        <v>0</v>
      </c>
    </row>
    <row r="62" spans="1:12" s="86" customFormat="1">
      <c r="A62" s="86" t="s">
        <v>711</v>
      </c>
      <c r="B62" s="86" t="s">
        <v>961</v>
      </c>
      <c r="C62" s="87" t="s">
        <v>244</v>
      </c>
      <c r="D62" s="112" t="s">
        <v>716</v>
      </c>
      <c r="E62" s="113">
        <v>63</v>
      </c>
      <c r="F62" s="87" t="s">
        <v>644</v>
      </c>
      <c r="G62" s="115">
        <v>229.95</v>
      </c>
      <c r="H62" s="89">
        <f t="shared" si="4"/>
        <v>1669.7855499999998</v>
      </c>
      <c r="I62" s="90">
        <v>3.6812499999999999</v>
      </c>
      <c r="J62" s="88" t="s">
        <v>245</v>
      </c>
      <c r="K62" s="91">
        <v>5</v>
      </c>
      <c r="L62" s="88">
        <v>2</v>
      </c>
    </row>
    <row r="63" spans="1:12" s="86" customFormat="1">
      <c r="A63" s="86" t="s">
        <v>711</v>
      </c>
      <c r="B63" s="86" t="s">
        <v>961</v>
      </c>
      <c r="C63" s="87" t="s">
        <v>244</v>
      </c>
      <c r="D63" s="112" t="s">
        <v>716</v>
      </c>
      <c r="E63" s="113">
        <v>65</v>
      </c>
      <c r="F63" s="87" t="s">
        <v>646</v>
      </c>
      <c r="G63" s="115">
        <v>229.95</v>
      </c>
      <c r="H63" s="89">
        <f t="shared" si="4"/>
        <v>1683.9603</v>
      </c>
      <c r="I63" s="90">
        <v>3.7124999999999999</v>
      </c>
      <c r="J63" s="88" t="s">
        <v>246</v>
      </c>
      <c r="K63" s="91">
        <v>5</v>
      </c>
      <c r="L63" s="88">
        <v>2</v>
      </c>
    </row>
    <row r="64" spans="1:12" s="86" customFormat="1">
      <c r="C64" s="87"/>
      <c r="D64" s="112"/>
      <c r="E64" s="113"/>
      <c r="F64" s="87"/>
      <c r="G64" s="115"/>
      <c r="H64" s="89"/>
      <c r="I64" s="90"/>
      <c r="J64" s="88"/>
      <c r="K64" s="91"/>
      <c r="L64" s="88"/>
    </row>
    <row r="65" spans="1:12" s="86" customFormat="1" ht="31.5">
      <c r="A65" s="86" t="s">
        <v>711</v>
      </c>
      <c r="B65" s="86" t="s">
        <v>590</v>
      </c>
      <c r="C65" s="87" t="s">
        <v>591</v>
      </c>
      <c r="D65" s="112" t="s">
        <v>713</v>
      </c>
      <c r="E65" s="113">
        <v>40</v>
      </c>
      <c r="F65" s="87" t="s">
        <v>714</v>
      </c>
      <c r="G65" s="115">
        <v>310</v>
      </c>
      <c r="H65" s="89">
        <f t="shared" ref="H65:H104" si="5">I65*453.592</f>
        <v>915.68884999999989</v>
      </c>
      <c r="I65" s="90">
        <v>2.0187499999999998</v>
      </c>
      <c r="J65" s="88" t="s">
        <v>592</v>
      </c>
      <c r="K65" s="91">
        <v>5</v>
      </c>
      <c r="L65" s="88">
        <v>3</v>
      </c>
    </row>
    <row r="66" spans="1:12" s="86" customFormat="1" ht="31.5">
      <c r="A66" s="86" t="s">
        <v>711</v>
      </c>
      <c r="B66" s="86" t="s">
        <v>590</v>
      </c>
      <c r="C66" s="87" t="s">
        <v>591</v>
      </c>
      <c r="D66" s="112" t="s">
        <v>713</v>
      </c>
      <c r="E66" s="113">
        <v>40</v>
      </c>
      <c r="F66" s="87" t="s">
        <v>716</v>
      </c>
      <c r="G66" s="115">
        <v>310</v>
      </c>
      <c r="H66" s="89">
        <f t="shared" si="5"/>
        <v>915.68884999999989</v>
      </c>
      <c r="I66" s="90">
        <v>2.0187499999999998</v>
      </c>
      <c r="J66" s="88" t="s">
        <v>592</v>
      </c>
      <c r="K66" s="91">
        <v>5</v>
      </c>
      <c r="L66" s="88">
        <v>3</v>
      </c>
    </row>
    <row r="67" spans="1:12" s="86" customFormat="1" ht="31.5">
      <c r="A67" s="86" t="s">
        <v>711</v>
      </c>
      <c r="B67" s="86" t="s">
        <v>590</v>
      </c>
      <c r="C67" s="87" t="s">
        <v>591</v>
      </c>
      <c r="D67" s="112" t="s">
        <v>713</v>
      </c>
      <c r="E67" s="113">
        <v>40</v>
      </c>
      <c r="F67" s="87" t="s">
        <v>718</v>
      </c>
      <c r="G67" s="115">
        <v>310</v>
      </c>
      <c r="H67" s="89">
        <f t="shared" si="5"/>
        <v>915.68884999999989</v>
      </c>
      <c r="I67" s="90">
        <v>2.0187499999999998</v>
      </c>
      <c r="J67" s="88" t="s">
        <v>592</v>
      </c>
      <c r="K67" s="91">
        <v>5</v>
      </c>
      <c r="L67" s="88">
        <v>3</v>
      </c>
    </row>
    <row r="68" spans="1:12" s="86" customFormat="1" ht="31.5">
      <c r="A68" s="86" t="s">
        <v>711</v>
      </c>
      <c r="B68" s="86" t="s">
        <v>590</v>
      </c>
      <c r="C68" s="87" t="s">
        <v>591</v>
      </c>
      <c r="D68" s="112" t="s">
        <v>713</v>
      </c>
      <c r="E68" s="113">
        <v>40</v>
      </c>
      <c r="F68" s="87" t="s">
        <v>727</v>
      </c>
      <c r="G68" s="115">
        <v>310</v>
      </c>
      <c r="H68" s="89">
        <f t="shared" si="5"/>
        <v>915.68884999999989</v>
      </c>
      <c r="I68" s="90">
        <v>2.0187499999999998</v>
      </c>
      <c r="J68" s="88" t="s">
        <v>592</v>
      </c>
      <c r="K68" s="91">
        <v>5</v>
      </c>
      <c r="L68" s="88">
        <v>3</v>
      </c>
    </row>
    <row r="69" spans="1:12" s="86" customFormat="1" ht="31.5">
      <c r="A69" s="86" t="s">
        <v>711</v>
      </c>
      <c r="B69" s="86" t="s">
        <v>590</v>
      </c>
      <c r="C69" s="87" t="s">
        <v>608</v>
      </c>
      <c r="D69" s="112" t="s">
        <v>713</v>
      </c>
      <c r="E69" s="113">
        <v>40</v>
      </c>
      <c r="F69" s="87" t="s">
        <v>714</v>
      </c>
      <c r="G69" s="115">
        <v>330</v>
      </c>
      <c r="H69" s="89">
        <f t="shared" si="5"/>
        <v>915.68884999999989</v>
      </c>
      <c r="I69" s="90">
        <v>2.0187499999999998</v>
      </c>
      <c r="J69" s="88" t="s">
        <v>592</v>
      </c>
      <c r="K69" s="91">
        <v>5</v>
      </c>
      <c r="L69" s="88">
        <v>3</v>
      </c>
    </row>
    <row r="70" spans="1:12" s="86" customFormat="1" ht="31.5">
      <c r="A70" s="86" t="s">
        <v>711</v>
      </c>
      <c r="B70" s="86" t="s">
        <v>590</v>
      </c>
      <c r="C70" s="87" t="s">
        <v>608</v>
      </c>
      <c r="D70" s="112" t="s">
        <v>713</v>
      </c>
      <c r="E70" s="113">
        <v>40</v>
      </c>
      <c r="F70" s="87" t="s">
        <v>716</v>
      </c>
      <c r="G70" s="115">
        <v>330</v>
      </c>
      <c r="H70" s="89">
        <f t="shared" si="5"/>
        <v>915.68884999999989</v>
      </c>
      <c r="I70" s="90">
        <v>2.0187499999999998</v>
      </c>
      <c r="J70" s="88" t="s">
        <v>592</v>
      </c>
      <c r="K70" s="91">
        <v>5</v>
      </c>
      <c r="L70" s="88">
        <v>3</v>
      </c>
    </row>
    <row r="71" spans="1:12" s="86" customFormat="1" ht="31.5">
      <c r="A71" s="86" t="s">
        <v>711</v>
      </c>
      <c r="B71" s="86" t="s">
        <v>590</v>
      </c>
      <c r="C71" s="87" t="s">
        <v>608</v>
      </c>
      <c r="D71" s="112" t="s">
        <v>713</v>
      </c>
      <c r="E71" s="113">
        <v>40</v>
      </c>
      <c r="F71" s="87" t="s">
        <v>718</v>
      </c>
      <c r="G71" s="115">
        <v>330</v>
      </c>
      <c r="H71" s="89">
        <f t="shared" si="5"/>
        <v>915.68884999999989</v>
      </c>
      <c r="I71" s="90">
        <v>2.0187499999999998</v>
      </c>
      <c r="J71" s="88" t="s">
        <v>592</v>
      </c>
      <c r="K71" s="91">
        <v>5</v>
      </c>
      <c r="L71" s="88">
        <v>3</v>
      </c>
    </row>
    <row r="72" spans="1:12" s="86" customFormat="1" ht="31.5">
      <c r="A72" s="86" t="s">
        <v>711</v>
      </c>
      <c r="B72" s="86" t="s">
        <v>590</v>
      </c>
      <c r="C72" s="87" t="s">
        <v>608</v>
      </c>
      <c r="D72" s="112" t="s">
        <v>713</v>
      </c>
      <c r="E72" s="113">
        <v>40</v>
      </c>
      <c r="F72" s="87" t="s">
        <v>727</v>
      </c>
      <c r="G72" s="115">
        <v>330</v>
      </c>
      <c r="H72" s="89">
        <f t="shared" si="5"/>
        <v>915.68884999999989</v>
      </c>
      <c r="I72" s="90">
        <v>2.0187499999999998</v>
      </c>
      <c r="J72" s="88" t="s">
        <v>592</v>
      </c>
      <c r="K72" s="91">
        <v>5</v>
      </c>
      <c r="L72" s="88">
        <v>3</v>
      </c>
    </row>
    <row r="73" spans="1:12" s="86" customFormat="1" ht="31.5">
      <c r="A73" s="86" t="s">
        <v>711</v>
      </c>
      <c r="B73" s="86" t="s">
        <v>590</v>
      </c>
      <c r="C73" s="87" t="s">
        <v>609</v>
      </c>
      <c r="D73" s="112" t="s">
        <v>713</v>
      </c>
      <c r="E73" s="113">
        <v>55</v>
      </c>
      <c r="F73" s="87" t="s">
        <v>714</v>
      </c>
      <c r="G73" s="115">
        <v>345</v>
      </c>
      <c r="H73" s="89">
        <f t="shared" si="5"/>
        <v>989.39754999999991</v>
      </c>
      <c r="I73" s="90">
        <v>2.1812499999999999</v>
      </c>
      <c r="J73" s="88" t="s">
        <v>610</v>
      </c>
      <c r="K73" s="91">
        <v>4.25</v>
      </c>
      <c r="L73" s="88">
        <v>7</v>
      </c>
    </row>
    <row r="74" spans="1:12" s="86" customFormat="1" ht="31.5">
      <c r="A74" s="86" t="s">
        <v>711</v>
      </c>
      <c r="B74" s="86" t="s">
        <v>590</v>
      </c>
      <c r="C74" s="87" t="s">
        <v>609</v>
      </c>
      <c r="D74" s="112" t="s">
        <v>713</v>
      </c>
      <c r="E74" s="113">
        <v>55</v>
      </c>
      <c r="F74" s="87" t="s">
        <v>716</v>
      </c>
      <c r="G74" s="115">
        <v>345</v>
      </c>
      <c r="H74" s="89">
        <f t="shared" si="5"/>
        <v>989.39754999999991</v>
      </c>
      <c r="I74" s="90">
        <v>2.1812499999999999</v>
      </c>
      <c r="J74" s="88" t="s">
        <v>610</v>
      </c>
      <c r="K74" s="91">
        <v>4.25</v>
      </c>
      <c r="L74" s="88">
        <v>7</v>
      </c>
    </row>
    <row r="75" spans="1:12" s="86" customFormat="1" ht="31.5">
      <c r="A75" s="86" t="s">
        <v>711</v>
      </c>
      <c r="B75" s="86" t="s">
        <v>590</v>
      </c>
      <c r="C75" s="87" t="s">
        <v>609</v>
      </c>
      <c r="D75" s="112" t="s">
        <v>713</v>
      </c>
      <c r="E75" s="113">
        <v>55</v>
      </c>
      <c r="F75" s="87" t="s">
        <v>718</v>
      </c>
      <c r="G75" s="115">
        <v>345</v>
      </c>
      <c r="H75" s="89">
        <f t="shared" si="5"/>
        <v>989.39754999999991</v>
      </c>
      <c r="I75" s="90">
        <v>2.1812499999999999</v>
      </c>
      <c r="J75" s="88" t="s">
        <v>610</v>
      </c>
      <c r="K75" s="91">
        <v>4.25</v>
      </c>
      <c r="L75" s="88">
        <v>7</v>
      </c>
    </row>
    <row r="76" spans="1:12" s="86" customFormat="1" ht="31.5">
      <c r="A76" s="86" t="s">
        <v>711</v>
      </c>
      <c r="B76" s="86" t="s">
        <v>590</v>
      </c>
      <c r="C76" s="87" t="s">
        <v>609</v>
      </c>
      <c r="D76" s="112" t="s">
        <v>713</v>
      </c>
      <c r="E76" s="113">
        <v>55</v>
      </c>
      <c r="F76" s="87" t="s">
        <v>727</v>
      </c>
      <c r="G76" s="115">
        <v>345</v>
      </c>
      <c r="H76" s="89">
        <f t="shared" si="5"/>
        <v>989.39754999999991</v>
      </c>
      <c r="I76" s="90">
        <v>2.1812499999999999</v>
      </c>
      <c r="J76" s="88" t="s">
        <v>610</v>
      </c>
      <c r="K76" s="91">
        <v>4.25</v>
      </c>
      <c r="L76" s="88">
        <v>7</v>
      </c>
    </row>
    <row r="77" spans="1:12" s="86" customFormat="1" ht="31.5">
      <c r="A77" s="86" t="s">
        <v>711</v>
      </c>
      <c r="B77" s="86" t="s">
        <v>590</v>
      </c>
      <c r="C77" s="87" t="s">
        <v>761</v>
      </c>
      <c r="D77" s="112" t="s">
        <v>713</v>
      </c>
      <c r="E77" s="113">
        <v>55</v>
      </c>
      <c r="F77" s="87" t="s">
        <v>714</v>
      </c>
      <c r="G77" s="115">
        <v>365</v>
      </c>
      <c r="H77" s="89">
        <f t="shared" si="5"/>
        <v>989.39754999999991</v>
      </c>
      <c r="I77" s="90">
        <v>2.1812499999999999</v>
      </c>
      <c r="J77" s="88" t="s">
        <v>610</v>
      </c>
      <c r="K77" s="91">
        <v>4.25</v>
      </c>
      <c r="L77" s="88">
        <v>7</v>
      </c>
    </row>
    <row r="78" spans="1:12" s="86" customFormat="1" ht="31.5">
      <c r="A78" s="86" t="s">
        <v>711</v>
      </c>
      <c r="B78" s="86" t="s">
        <v>590</v>
      </c>
      <c r="C78" s="87" t="s">
        <v>761</v>
      </c>
      <c r="D78" s="112" t="s">
        <v>713</v>
      </c>
      <c r="E78" s="113">
        <v>55</v>
      </c>
      <c r="F78" s="87" t="s">
        <v>716</v>
      </c>
      <c r="G78" s="115">
        <v>365</v>
      </c>
      <c r="H78" s="89">
        <f t="shared" si="5"/>
        <v>989.39754999999991</v>
      </c>
      <c r="I78" s="90">
        <v>2.1812499999999999</v>
      </c>
      <c r="J78" s="88" t="s">
        <v>610</v>
      </c>
      <c r="K78" s="91">
        <v>4.25</v>
      </c>
      <c r="L78" s="88">
        <v>7</v>
      </c>
    </row>
    <row r="79" spans="1:12" s="86" customFormat="1" ht="31.5">
      <c r="A79" s="86" t="s">
        <v>711</v>
      </c>
      <c r="B79" s="86" t="s">
        <v>590</v>
      </c>
      <c r="C79" s="87" t="s">
        <v>761</v>
      </c>
      <c r="D79" s="112" t="s">
        <v>713</v>
      </c>
      <c r="E79" s="113">
        <v>55</v>
      </c>
      <c r="F79" s="87" t="s">
        <v>718</v>
      </c>
      <c r="G79" s="115">
        <v>365</v>
      </c>
      <c r="H79" s="89">
        <f t="shared" si="5"/>
        <v>989.39754999999991</v>
      </c>
      <c r="I79" s="90">
        <v>2.1812499999999999</v>
      </c>
      <c r="J79" s="88" t="s">
        <v>610</v>
      </c>
      <c r="K79" s="91">
        <v>4.25</v>
      </c>
      <c r="L79" s="88">
        <v>7</v>
      </c>
    </row>
    <row r="80" spans="1:12" s="86" customFormat="1" ht="31.5">
      <c r="A80" s="86" t="s">
        <v>711</v>
      </c>
      <c r="B80" s="86" t="s">
        <v>590</v>
      </c>
      <c r="C80" s="87" t="s">
        <v>761</v>
      </c>
      <c r="D80" s="112" t="s">
        <v>713</v>
      </c>
      <c r="E80" s="113">
        <v>55</v>
      </c>
      <c r="F80" s="87" t="s">
        <v>727</v>
      </c>
      <c r="G80" s="115">
        <v>365</v>
      </c>
      <c r="H80" s="89">
        <f t="shared" si="5"/>
        <v>989.39754999999991</v>
      </c>
      <c r="I80" s="90">
        <v>2.1812499999999999</v>
      </c>
      <c r="J80" s="88" t="s">
        <v>610</v>
      </c>
      <c r="K80" s="91">
        <v>4.25</v>
      </c>
      <c r="L80" s="88">
        <v>7</v>
      </c>
    </row>
    <row r="81" spans="1:12" s="86" customFormat="1" ht="31.5">
      <c r="A81" s="86" t="s">
        <v>711</v>
      </c>
      <c r="B81" s="86" t="s">
        <v>590</v>
      </c>
      <c r="C81" s="87" t="s">
        <v>762</v>
      </c>
      <c r="D81" s="112" t="s">
        <v>713</v>
      </c>
      <c r="E81" s="113">
        <v>70</v>
      </c>
      <c r="F81" s="87" t="s">
        <v>714</v>
      </c>
      <c r="G81" s="115">
        <v>380</v>
      </c>
      <c r="H81" s="89">
        <f t="shared" si="5"/>
        <v>1111.3004000000001</v>
      </c>
      <c r="I81" s="90">
        <v>2.4500000000000002</v>
      </c>
      <c r="J81" s="88" t="s">
        <v>763</v>
      </c>
      <c r="K81" s="91">
        <v>4.75</v>
      </c>
      <c r="L81" s="88">
        <v>3</v>
      </c>
    </row>
    <row r="82" spans="1:12" s="86" customFormat="1" ht="31.5">
      <c r="A82" s="86" t="s">
        <v>711</v>
      </c>
      <c r="B82" s="86" t="s">
        <v>590</v>
      </c>
      <c r="C82" s="87" t="s">
        <v>762</v>
      </c>
      <c r="D82" s="112" t="s">
        <v>713</v>
      </c>
      <c r="E82" s="113">
        <v>70</v>
      </c>
      <c r="F82" s="87" t="s">
        <v>716</v>
      </c>
      <c r="G82" s="115">
        <v>380</v>
      </c>
      <c r="H82" s="89">
        <f t="shared" si="5"/>
        <v>1111.3004000000001</v>
      </c>
      <c r="I82" s="90">
        <v>2.4500000000000002</v>
      </c>
      <c r="J82" s="88" t="s">
        <v>763</v>
      </c>
      <c r="K82" s="91">
        <v>4.75</v>
      </c>
      <c r="L82" s="88">
        <v>3</v>
      </c>
    </row>
    <row r="83" spans="1:12" s="86" customFormat="1" ht="31.5">
      <c r="A83" s="86" t="s">
        <v>711</v>
      </c>
      <c r="B83" s="86" t="s">
        <v>590</v>
      </c>
      <c r="C83" s="87" t="s">
        <v>762</v>
      </c>
      <c r="D83" s="112" t="s">
        <v>713</v>
      </c>
      <c r="E83" s="113">
        <v>70</v>
      </c>
      <c r="F83" s="87" t="s">
        <v>718</v>
      </c>
      <c r="G83" s="115">
        <v>380</v>
      </c>
      <c r="H83" s="89">
        <f t="shared" si="5"/>
        <v>1111.3004000000001</v>
      </c>
      <c r="I83" s="90">
        <v>2.4500000000000002</v>
      </c>
      <c r="J83" s="88" t="s">
        <v>763</v>
      </c>
      <c r="K83" s="91">
        <v>4.75</v>
      </c>
      <c r="L83" s="88">
        <v>3</v>
      </c>
    </row>
    <row r="84" spans="1:12" s="86" customFormat="1" ht="31.5">
      <c r="A84" s="86" t="s">
        <v>711</v>
      </c>
      <c r="B84" s="86" t="s">
        <v>590</v>
      </c>
      <c r="C84" s="87" t="s">
        <v>762</v>
      </c>
      <c r="D84" s="112" t="s">
        <v>713</v>
      </c>
      <c r="E84" s="113">
        <v>70</v>
      </c>
      <c r="F84" s="87" t="s">
        <v>727</v>
      </c>
      <c r="G84" s="115">
        <v>380</v>
      </c>
      <c r="H84" s="89">
        <f t="shared" si="5"/>
        <v>1111.3004000000001</v>
      </c>
      <c r="I84" s="90">
        <v>2.4500000000000002</v>
      </c>
      <c r="J84" s="88" t="s">
        <v>763</v>
      </c>
      <c r="K84" s="91">
        <v>4.75</v>
      </c>
      <c r="L84" s="88">
        <v>3</v>
      </c>
    </row>
    <row r="85" spans="1:12" s="86" customFormat="1" ht="31.5">
      <c r="A85" s="86" t="s">
        <v>711</v>
      </c>
      <c r="B85" s="86" t="s">
        <v>590</v>
      </c>
      <c r="C85" s="87" t="s">
        <v>764</v>
      </c>
      <c r="D85" s="112" t="s">
        <v>713</v>
      </c>
      <c r="E85" s="113">
        <v>40</v>
      </c>
      <c r="F85" s="87" t="s">
        <v>714</v>
      </c>
      <c r="G85" s="115">
        <v>310</v>
      </c>
      <c r="H85" s="89">
        <f t="shared" si="5"/>
        <v>915.68884999999989</v>
      </c>
      <c r="I85" s="90">
        <v>2.0187499999999998</v>
      </c>
      <c r="J85" s="88" t="s">
        <v>592</v>
      </c>
      <c r="K85" s="91">
        <v>4.25</v>
      </c>
      <c r="L85" s="88">
        <v>5</v>
      </c>
    </row>
    <row r="86" spans="1:12" s="86" customFormat="1" ht="31.5">
      <c r="A86" s="86" t="s">
        <v>711</v>
      </c>
      <c r="B86" s="86" t="s">
        <v>590</v>
      </c>
      <c r="C86" s="87" t="s">
        <v>764</v>
      </c>
      <c r="D86" s="112" t="s">
        <v>713</v>
      </c>
      <c r="E86" s="113">
        <v>40</v>
      </c>
      <c r="F86" s="87" t="s">
        <v>716</v>
      </c>
      <c r="G86" s="115">
        <v>310</v>
      </c>
      <c r="H86" s="89">
        <f t="shared" si="5"/>
        <v>915.68884999999989</v>
      </c>
      <c r="I86" s="90">
        <v>2.0187499999999998</v>
      </c>
      <c r="J86" s="88" t="s">
        <v>592</v>
      </c>
      <c r="K86" s="91">
        <v>4.25</v>
      </c>
      <c r="L86" s="88">
        <v>5</v>
      </c>
    </row>
    <row r="87" spans="1:12" s="86" customFormat="1" ht="31.5">
      <c r="A87" s="86" t="s">
        <v>711</v>
      </c>
      <c r="B87" s="86" t="s">
        <v>590</v>
      </c>
      <c r="C87" s="87" t="s">
        <v>764</v>
      </c>
      <c r="D87" s="112" t="s">
        <v>713</v>
      </c>
      <c r="E87" s="113">
        <v>40</v>
      </c>
      <c r="F87" s="87" t="s">
        <v>718</v>
      </c>
      <c r="G87" s="115">
        <v>310</v>
      </c>
      <c r="H87" s="89">
        <f t="shared" si="5"/>
        <v>915.68884999999989</v>
      </c>
      <c r="I87" s="90">
        <v>2.0187499999999998</v>
      </c>
      <c r="J87" s="88" t="s">
        <v>592</v>
      </c>
      <c r="K87" s="91">
        <v>4.25</v>
      </c>
      <c r="L87" s="88">
        <v>5</v>
      </c>
    </row>
    <row r="88" spans="1:12" s="86" customFormat="1" ht="31.5">
      <c r="A88" s="86" t="s">
        <v>711</v>
      </c>
      <c r="B88" s="86" t="s">
        <v>590</v>
      </c>
      <c r="C88" s="87" t="s">
        <v>764</v>
      </c>
      <c r="D88" s="112" t="s">
        <v>713</v>
      </c>
      <c r="E88" s="113">
        <v>40</v>
      </c>
      <c r="F88" s="87" t="s">
        <v>727</v>
      </c>
      <c r="G88" s="115">
        <v>310</v>
      </c>
      <c r="H88" s="89">
        <f t="shared" si="5"/>
        <v>915.68884999999989</v>
      </c>
      <c r="I88" s="90">
        <v>2.0187499999999998</v>
      </c>
      <c r="J88" s="88" t="s">
        <v>592</v>
      </c>
      <c r="K88" s="91">
        <v>4.25</v>
      </c>
      <c r="L88" s="88">
        <v>5</v>
      </c>
    </row>
    <row r="89" spans="1:12" s="86" customFormat="1" ht="31.5">
      <c r="A89" s="86" t="s">
        <v>711</v>
      </c>
      <c r="B89" s="86" t="s">
        <v>590</v>
      </c>
      <c r="C89" s="87" t="s">
        <v>765</v>
      </c>
      <c r="D89" s="112" t="s">
        <v>713</v>
      </c>
      <c r="E89" s="113">
        <v>40</v>
      </c>
      <c r="F89" s="87" t="s">
        <v>714</v>
      </c>
      <c r="G89" s="115">
        <v>330</v>
      </c>
      <c r="H89" s="89">
        <f t="shared" si="5"/>
        <v>915.68884999999989</v>
      </c>
      <c r="I89" s="90">
        <v>2.0187499999999998</v>
      </c>
      <c r="J89" s="88" t="s">
        <v>592</v>
      </c>
      <c r="K89" s="91">
        <v>4.25</v>
      </c>
      <c r="L89" s="88">
        <v>5</v>
      </c>
    </row>
    <row r="90" spans="1:12" s="86" customFormat="1" ht="31.5">
      <c r="A90" s="86" t="s">
        <v>711</v>
      </c>
      <c r="B90" s="86" t="s">
        <v>590</v>
      </c>
      <c r="C90" s="87" t="s">
        <v>765</v>
      </c>
      <c r="D90" s="112" t="s">
        <v>713</v>
      </c>
      <c r="E90" s="113">
        <v>40</v>
      </c>
      <c r="F90" s="87" t="s">
        <v>716</v>
      </c>
      <c r="G90" s="115">
        <v>330</v>
      </c>
      <c r="H90" s="89">
        <f t="shared" si="5"/>
        <v>915.68884999999989</v>
      </c>
      <c r="I90" s="90">
        <v>2.0187499999999998</v>
      </c>
      <c r="J90" s="88" t="s">
        <v>592</v>
      </c>
      <c r="K90" s="91">
        <v>4.25</v>
      </c>
      <c r="L90" s="88">
        <v>5</v>
      </c>
    </row>
    <row r="91" spans="1:12" s="86" customFormat="1" ht="31.5">
      <c r="A91" s="86" t="s">
        <v>711</v>
      </c>
      <c r="B91" s="86" t="s">
        <v>590</v>
      </c>
      <c r="C91" s="87" t="s">
        <v>765</v>
      </c>
      <c r="D91" s="112" t="s">
        <v>713</v>
      </c>
      <c r="E91" s="113">
        <v>40</v>
      </c>
      <c r="F91" s="87" t="s">
        <v>718</v>
      </c>
      <c r="G91" s="115">
        <v>330</v>
      </c>
      <c r="H91" s="89">
        <f t="shared" si="5"/>
        <v>915.68884999999989</v>
      </c>
      <c r="I91" s="90">
        <v>2.0187499999999998</v>
      </c>
      <c r="J91" s="88" t="s">
        <v>592</v>
      </c>
      <c r="K91" s="91">
        <v>4.25</v>
      </c>
      <c r="L91" s="88">
        <v>5</v>
      </c>
    </row>
    <row r="92" spans="1:12" s="86" customFormat="1" ht="31.5">
      <c r="A92" s="86" t="s">
        <v>711</v>
      </c>
      <c r="B92" s="86" t="s">
        <v>590</v>
      </c>
      <c r="C92" s="87" t="s">
        <v>765</v>
      </c>
      <c r="D92" s="112" t="s">
        <v>713</v>
      </c>
      <c r="E92" s="113">
        <v>40</v>
      </c>
      <c r="F92" s="87" t="s">
        <v>727</v>
      </c>
      <c r="G92" s="115">
        <v>330</v>
      </c>
      <c r="H92" s="89">
        <f t="shared" si="5"/>
        <v>915.68884999999989</v>
      </c>
      <c r="I92" s="90">
        <v>2.0187499999999998</v>
      </c>
      <c r="J92" s="88" t="s">
        <v>592</v>
      </c>
      <c r="K92" s="91">
        <v>4.25</v>
      </c>
      <c r="L92" s="88">
        <v>5</v>
      </c>
    </row>
    <row r="93" spans="1:12" s="86" customFormat="1" ht="31.5">
      <c r="A93" s="86" t="s">
        <v>711</v>
      </c>
      <c r="B93" s="86" t="s">
        <v>590</v>
      </c>
      <c r="C93" s="87" t="s">
        <v>766</v>
      </c>
      <c r="D93" s="112" t="s">
        <v>713</v>
      </c>
      <c r="E93" s="113">
        <v>55</v>
      </c>
      <c r="F93" s="87" t="s">
        <v>714</v>
      </c>
      <c r="G93" s="115">
        <v>345</v>
      </c>
      <c r="H93" s="89">
        <f t="shared" si="5"/>
        <v>983.72765000000004</v>
      </c>
      <c r="I93" s="90">
        <v>2.1687500000000002</v>
      </c>
      <c r="J93" s="88" t="s">
        <v>767</v>
      </c>
      <c r="K93" s="91">
        <v>5</v>
      </c>
      <c r="L93" s="88">
        <v>2</v>
      </c>
    </row>
    <row r="94" spans="1:12" s="86" customFormat="1" ht="31.5">
      <c r="A94" s="86" t="s">
        <v>711</v>
      </c>
      <c r="B94" s="86" t="s">
        <v>590</v>
      </c>
      <c r="C94" s="87" t="s">
        <v>766</v>
      </c>
      <c r="D94" s="112" t="s">
        <v>713</v>
      </c>
      <c r="E94" s="113">
        <v>55</v>
      </c>
      <c r="F94" s="87" t="s">
        <v>716</v>
      </c>
      <c r="G94" s="115">
        <v>345</v>
      </c>
      <c r="H94" s="89">
        <f t="shared" si="5"/>
        <v>983.72765000000004</v>
      </c>
      <c r="I94" s="90">
        <v>2.1687500000000002</v>
      </c>
      <c r="J94" s="88" t="s">
        <v>767</v>
      </c>
      <c r="K94" s="91">
        <v>5</v>
      </c>
      <c r="L94" s="88">
        <v>2</v>
      </c>
    </row>
    <row r="95" spans="1:12" s="86" customFormat="1" ht="31.5">
      <c r="A95" s="86" t="s">
        <v>711</v>
      </c>
      <c r="B95" s="86" t="s">
        <v>590</v>
      </c>
      <c r="C95" s="87" t="s">
        <v>766</v>
      </c>
      <c r="D95" s="112" t="s">
        <v>713</v>
      </c>
      <c r="E95" s="113">
        <v>55</v>
      </c>
      <c r="F95" s="87" t="s">
        <v>718</v>
      </c>
      <c r="G95" s="115">
        <v>345</v>
      </c>
      <c r="H95" s="89">
        <f t="shared" si="5"/>
        <v>983.72765000000004</v>
      </c>
      <c r="I95" s="90">
        <v>2.1687500000000002</v>
      </c>
      <c r="J95" s="88" t="s">
        <v>767</v>
      </c>
      <c r="K95" s="91">
        <v>5</v>
      </c>
      <c r="L95" s="88">
        <v>2</v>
      </c>
    </row>
    <row r="96" spans="1:12" s="86" customFormat="1" ht="31.5">
      <c r="A96" s="86" t="s">
        <v>711</v>
      </c>
      <c r="B96" s="86" t="s">
        <v>590</v>
      </c>
      <c r="C96" s="87" t="s">
        <v>766</v>
      </c>
      <c r="D96" s="112" t="s">
        <v>713</v>
      </c>
      <c r="E96" s="113">
        <v>55</v>
      </c>
      <c r="F96" s="87" t="s">
        <v>727</v>
      </c>
      <c r="G96" s="115">
        <v>345</v>
      </c>
      <c r="H96" s="89">
        <f t="shared" si="5"/>
        <v>983.72765000000004</v>
      </c>
      <c r="I96" s="90">
        <v>2.1687500000000002</v>
      </c>
      <c r="J96" s="88" t="s">
        <v>767</v>
      </c>
      <c r="K96" s="91">
        <v>5</v>
      </c>
      <c r="L96" s="88">
        <v>2</v>
      </c>
    </row>
    <row r="97" spans="1:13" ht="31.5">
      <c r="A97" s="86" t="s">
        <v>711</v>
      </c>
      <c r="B97" s="86" t="s">
        <v>590</v>
      </c>
      <c r="C97" s="87" t="s">
        <v>630</v>
      </c>
      <c r="D97" s="112" t="s">
        <v>713</v>
      </c>
      <c r="E97" s="113">
        <v>55</v>
      </c>
      <c r="F97" s="87" t="s">
        <v>714</v>
      </c>
      <c r="G97" s="115">
        <v>365</v>
      </c>
      <c r="H97" s="89">
        <f t="shared" si="5"/>
        <v>983.72765000000004</v>
      </c>
      <c r="I97" s="90">
        <v>2.1687500000000002</v>
      </c>
      <c r="J97" s="88" t="s">
        <v>767</v>
      </c>
      <c r="K97" s="91">
        <v>5</v>
      </c>
      <c r="L97" s="88">
        <v>2</v>
      </c>
    </row>
    <row r="98" spans="1:13" ht="31.5">
      <c r="A98" s="86" t="s">
        <v>711</v>
      </c>
      <c r="B98" s="86" t="s">
        <v>590</v>
      </c>
      <c r="C98" s="87" t="s">
        <v>630</v>
      </c>
      <c r="D98" s="112" t="s">
        <v>713</v>
      </c>
      <c r="E98" s="113">
        <v>55</v>
      </c>
      <c r="F98" s="87" t="s">
        <v>716</v>
      </c>
      <c r="G98" s="115">
        <v>365</v>
      </c>
      <c r="H98" s="89">
        <f t="shared" si="5"/>
        <v>983.72765000000004</v>
      </c>
      <c r="I98" s="90">
        <v>2.1687500000000002</v>
      </c>
      <c r="J98" s="88" t="s">
        <v>767</v>
      </c>
      <c r="K98" s="91">
        <v>5</v>
      </c>
      <c r="L98" s="88">
        <v>2</v>
      </c>
    </row>
    <row r="99" spans="1:13" ht="31.5">
      <c r="A99" s="86" t="s">
        <v>711</v>
      </c>
      <c r="B99" s="86" t="s">
        <v>590</v>
      </c>
      <c r="C99" s="87" t="s">
        <v>630</v>
      </c>
      <c r="D99" s="112" t="s">
        <v>713</v>
      </c>
      <c r="E99" s="113">
        <v>55</v>
      </c>
      <c r="F99" s="87" t="s">
        <v>718</v>
      </c>
      <c r="G99" s="115">
        <v>365</v>
      </c>
      <c r="H99" s="89">
        <f t="shared" si="5"/>
        <v>983.72765000000004</v>
      </c>
      <c r="I99" s="90">
        <v>2.1687500000000002</v>
      </c>
      <c r="J99" s="88" t="s">
        <v>767</v>
      </c>
      <c r="K99" s="91">
        <v>5</v>
      </c>
      <c r="L99" s="88">
        <v>2</v>
      </c>
    </row>
    <row r="100" spans="1:13" ht="31.5">
      <c r="A100" s="86" t="s">
        <v>711</v>
      </c>
      <c r="B100" s="86" t="s">
        <v>590</v>
      </c>
      <c r="C100" s="87" t="s">
        <v>630</v>
      </c>
      <c r="D100" s="112" t="s">
        <v>713</v>
      </c>
      <c r="E100" s="113">
        <v>55</v>
      </c>
      <c r="F100" s="87" t="s">
        <v>727</v>
      </c>
      <c r="G100" s="115">
        <v>365</v>
      </c>
      <c r="H100" s="89">
        <f t="shared" si="5"/>
        <v>983.72765000000004</v>
      </c>
      <c r="I100" s="90">
        <v>2.1687500000000002</v>
      </c>
      <c r="J100" s="88" t="s">
        <v>767</v>
      </c>
      <c r="K100" s="91">
        <v>5</v>
      </c>
      <c r="L100" s="88">
        <v>2</v>
      </c>
    </row>
    <row r="101" spans="1:13" ht="31.5">
      <c r="A101" s="86" t="s">
        <v>711</v>
      </c>
      <c r="B101" s="86" t="s">
        <v>590</v>
      </c>
      <c r="C101" s="87" t="s">
        <v>631</v>
      </c>
      <c r="D101" s="112" t="s">
        <v>713</v>
      </c>
      <c r="E101" s="113">
        <v>70</v>
      </c>
      <c r="F101" s="87" t="s">
        <v>714</v>
      </c>
      <c r="G101" s="115">
        <v>380</v>
      </c>
      <c r="H101" s="89">
        <f t="shared" si="5"/>
        <v>1099.9605999999999</v>
      </c>
      <c r="I101" s="90">
        <v>2.4249999999999998</v>
      </c>
      <c r="J101" s="88" t="s">
        <v>632</v>
      </c>
      <c r="K101" s="91"/>
      <c r="L101" s="88">
        <v>0</v>
      </c>
    </row>
    <row r="102" spans="1:13" ht="31.5">
      <c r="A102" s="86" t="s">
        <v>711</v>
      </c>
      <c r="B102" s="86" t="s">
        <v>590</v>
      </c>
      <c r="C102" s="87" t="s">
        <v>631</v>
      </c>
      <c r="D102" s="112" t="s">
        <v>713</v>
      </c>
      <c r="E102" s="113">
        <v>70</v>
      </c>
      <c r="F102" s="87" t="s">
        <v>716</v>
      </c>
      <c r="G102" s="115">
        <v>380</v>
      </c>
      <c r="H102" s="89">
        <f t="shared" si="5"/>
        <v>1099.9605999999999</v>
      </c>
      <c r="I102" s="90">
        <v>2.4249999999999998</v>
      </c>
      <c r="J102" s="88" t="s">
        <v>632</v>
      </c>
      <c r="K102" s="91"/>
      <c r="L102" s="88">
        <v>0</v>
      </c>
    </row>
    <row r="103" spans="1:13" ht="31.5">
      <c r="A103" s="86" t="s">
        <v>711</v>
      </c>
      <c r="B103" s="86" t="s">
        <v>590</v>
      </c>
      <c r="C103" s="87" t="s">
        <v>631</v>
      </c>
      <c r="D103" s="112" t="s">
        <v>713</v>
      </c>
      <c r="E103" s="113">
        <v>70</v>
      </c>
      <c r="F103" s="87" t="s">
        <v>718</v>
      </c>
      <c r="G103" s="115">
        <v>380</v>
      </c>
      <c r="H103" s="89">
        <f t="shared" si="5"/>
        <v>1099.9605999999999</v>
      </c>
      <c r="I103" s="90">
        <v>2.4249999999999998</v>
      </c>
      <c r="J103" s="88" t="s">
        <v>632</v>
      </c>
      <c r="K103" s="91"/>
      <c r="L103" s="88">
        <v>0</v>
      </c>
    </row>
    <row r="104" spans="1:13" ht="31.5">
      <c r="A104" s="86" t="s">
        <v>711</v>
      </c>
      <c r="B104" s="86" t="s">
        <v>590</v>
      </c>
      <c r="C104" s="87" t="s">
        <v>631</v>
      </c>
      <c r="D104" s="112" t="s">
        <v>713</v>
      </c>
      <c r="E104" s="113">
        <v>70</v>
      </c>
      <c r="F104" s="87" t="s">
        <v>727</v>
      </c>
      <c r="G104" s="115">
        <v>380</v>
      </c>
      <c r="H104" s="89">
        <f t="shared" si="5"/>
        <v>1099.9605999999999</v>
      </c>
      <c r="I104" s="90">
        <v>2.4249999999999998</v>
      </c>
      <c r="J104" s="88" t="s">
        <v>632</v>
      </c>
      <c r="K104" s="91"/>
      <c r="L104" s="88">
        <v>0</v>
      </c>
    </row>
    <row r="105" spans="1:13">
      <c r="E105" s="113"/>
      <c r="H105" s="89"/>
      <c r="I105" s="90"/>
      <c r="K105" s="91"/>
    </row>
    <row r="106" spans="1:13">
      <c r="A106" s="86" t="s">
        <v>711</v>
      </c>
      <c r="B106" s="86" t="s">
        <v>247</v>
      </c>
      <c r="C106" s="87" t="s">
        <v>248</v>
      </c>
      <c r="D106" s="112" t="s">
        <v>713</v>
      </c>
      <c r="E106" s="113">
        <v>60</v>
      </c>
      <c r="F106" s="87" t="s">
        <v>404</v>
      </c>
      <c r="G106" s="115">
        <v>89.73</v>
      </c>
      <c r="H106" s="89">
        <f t="shared" ref="H106:H108" si="6">I106*453.592</f>
        <v>1360.7759999999998</v>
      </c>
      <c r="I106" s="90">
        <v>3</v>
      </c>
      <c r="J106" s="88" t="s">
        <v>356</v>
      </c>
      <c r="K106" s="91"/>
      <c r="L106" s="88">
        <v>0</v>
      </c>
    </row>
    <row r="107" spans="1:13">
      <c r="A107" s="86" t="s">
        <v>711</v>
      </c>
      <c r="B107" s="86" t="s">
        <v>247</v>
      </c>
      <c r="C107" s="87" t="s">
        <v>249</v>
      </c>
      <c r="D107" s="112" t="s">
        <v>713</v>
      </c>
      <c r="E107" s="113">
        <v>70</v>
      </c>
      <c r="F107" s="87" t="s">
        <v>404</v>
      </c>
      <c r="G107" s="115">
        <v>89.73</v>
      </c>
      <c r="H107" s="89">
        <f t="shared" si="6"/>
        <v>1644.271</v>
      </c>
      <c r="I107" s="90">
        <v>3.625</v>
      </c>
      <c r="J107" s="88" t="s">
        <v>250</v>
      </c>
      <c r="K107" s="91"/>
      <c r="L107" s="88">
        <v>0</v>
      </c>
    </row>
    <row r="108" spans="1:13">
      <c r="A108" s="86" t="s">
        <v>711</v>
      </c>
      <c r="B108" s="86" t="s">
        <v>247</v>
      </c>
      <c r="C108" s="87" t="s">
        <v>91</v>
      </c>
      <c r="D108" s="112" t="s">
        <v>713</v>
      </c>
      <c r="E108" s="113">
        <v>57</v>
      </c>
      <c r="F108" s="87" t="s">
        <v>404</v>
      </c>
      <c r="G108" s="115">
        <v>109.73</v>
      </c>
      <c r="H108" s="89">
        <f t="shared" si="6"/>
        <v>2069.5135</v>
      </c>
      <c r="I108" s="90">
        <v>4.5625</v>
      </c>
      <c r="J108" s="88" t="s">
        <v>346</v>
      </c>
      <c r="K108" s="91"/>
      <c r="L108" s="88">
        <v>0</v>
      </c>
    </row>
    <row r="109" spans="1:13">
      <c r="E109" s="113"/>
      <c r="H109" s="89"/>
      <c r="I109" s="90"/>
      <c r="K109" s="91"/>
    </row>
    <row r="110" spans="1:13" ht="31.5">
      <c r="A110" s="86" t="s">
        <v>711</v>
      </c>
      <c r="B110" s="86" t="s">
        <v>921</v>
      </c>
      <c r="C110" s="87" t="s">
        <v>311</v>
      </c>
      <c r="D110" s="112" t="s">
        <v>713</v>
      </c>
      <c r="E110" s="113">
        <v>65</v>
      </c>
      <c r="F110" s="87" t="s">
        <v>646</v>
      </c>
      <c r="G110" s="115">
        <v>179.95</v>
      </c>
      <c r="H110" s="89">
        <f t="shared" ref="H110:H112" si="7">I110*453.592</f>
        <v>2409.7075</v>
      </c>
      <c r="I110" s="90">
        <v>5.3125</v>
      </c>
      <c r="J110" s="88" t="s">
        <v>312</v>
      </c>
      <c r="K110" s="91">
        <v>4.75</v>
      </c>
      <c r="L110" s="88">
        <v>12</v>
      </c>
      <c r="M110" s="86" t="s">
        <v>92</v>
      </c>
    </row>
    <row r="111" spans="1:13">
      <c r="A111" s="86" t="s">
        <v>711</v>
      </c>
      <c r="B111" s="86" t="s">
        <v>921</v>
      </c>
      <c r="C111" s="87" t="s">
        <v>93</v>
      </c>
      <c r="D111" s="112" t="s">
        <v>716</v>
      </c>
      <c r="E111" s="113">
        <v>58</v>
      </c>
      <c r="F111" s="87" t="s">
        <v>404</v>
      </c>
      <c r="G111" s="115">
        <v>149.72999999999999</v>
      </c>
      <c r="H111" s="89">
        <f t="shared" si="7"/>
        <v>1786.0184999999999</v>
      </c>
      <c r="I111" s="90">
        <v>3.9375</v>
      </c>
      <c r="J111" s="88" t="s">
        <v>360</v>
      </c>
      <c r="K111" s="91">
        <v>4</v>
      </c>
      <c r="L111" s="88">
        <v>1</v>
      </c>
    </row>
    <row r="112" spans="1:13">
      <c r="A112" s="86" t="s">
        <v>711</v>
      </c>
      <c r="B112" s="86" t="s">
        <v>921</v>
      </c>
      <c r="C112" s="87" t="s">
        <v>94</v>
      </c>
      <c r="D112" s="112" t="s">
        <v>716</v>
      </c>
      <c r="E112" s="113">
        <v>68</v>
      </c>
      <c r="F112" s="87" t="s">
        <v>404</v>
      </c>
      <c r="G112" s="115">
        <v>172.73</v>
      </c>
      <c r="H112" s="89">
        <f t="shared" si="7"/>
        <v>1871.067</v>
      </c>
      <c r="I112" s="90">
        <v>4.125</v>
      </c>
      <c r="J112" s="88" t="s">
        <v>95</v>
      </c>
      <c r="K112" s="91"/>
      <c r="L112" s="88">
        <v>0</v>
      </c>
    </row>
    <row r="113" spans="1:12" s="86" customFormat="1">
      <c r="C113" s="87"/>
      <c r="D113" s="112"/>
      <c r="E113" s="113"/>
      <c r="F113" s="87"/>
      <c r="G113" s="115"/>
      <c r="H113" s="89"/>
      <c r="I113" s="90"/>
      <c r="J113" s="88"/>
      <c r="K113" s="91"/>
      <c r="L113" s="88"/>
    </row>
    <row r="114" spans="1:12" s="86" customFormat="1">
      <c r="A114" s="86" t="s">
        <v>711</v>
      </c>
      <c r="B114" s="86" t="s">
        <v>96</v>
      </c>
      <c r="C114" s="87" t="s">
        <v>97</v>
      </c>
      <c r="D114" s="112" t="s">
        <v>713</v>
      </c>
      <c r="E114" s="113">
        <v>60</v>
      </c>
      <c r="F114" s="87" t="s">
        <v>98</v>
      </c>
      <c r="G114" s="115">
        <v>129.72999999999999</v>
      </c>
      <c r="H114" s="89">
        <f>I114*453.592</f>
        <v>1672.6205</v>
      </c>
      <c r="I114" s="90">
        <v>3.6875</v>
      </c>
      <c r="J114" s="88" t="s">
        <v>222</v>
      </c>
      <c r="K114" s="91">
        <v>3.5</v>
      </c>
      <c r="L114" s="88">
        <v>2</v>
      </c>
    </row>
    <row r="115" spans="1:12" s="86" customFormat="1">
      <c r="C115" s="87"/>
      <c r="D115" s="112"/>
      <c r="E115" s="113"/>
      <c r="F115" s="87"/>
      <c r="G115" s="115"/>
      <c r="H115" s="89"/>
      <c r="I115" s="90"/>
      <c r="J115" s="88"/>
      <c r="K115" s="91"/>
      <c r="L115" s="88"/>
    </row>
    <row r="116" spans="1:12" s="86" customFormat="1">
      <c r="A116" s="86" t="s">
        <v>711</v>
      </c>
      <c r="B116" s="86" t="s">
        <v>843</v>
      </c>
      <c r="C116" s="87" t="s">
        <v>99</v>
      </c>
      <c r="D116" s="112" t="s">
        <v>713</v>
      </c>
      <c r="E116" s="113">
        <v>50</v>
      </c>
      <c r="F116" s="87" t="s">
        <v>644</v>
      </c>
      <c r="G116" s="115">
        <v>174.93</v>
      </c>
      <c r="H116" s="89">
        <f t="shared" ref="H116:H119" si="8">I116*453.592</f>
        <v>1559.2224999999999</v>
      </c>
      <c r="I116" s="90">
        <v>3.4375</v>
      </c>
      <c r="J116" s="88" t="s">
        <v>100</v>
      </c>
      <c r="K116" s="91">
        <v>5</v>
      </c>
      <c r="L116" s="88">
        <v>3</v>
      </c>
    </row>
    <row r="117" spans="1:12" s="86" customFormat="1">
      <c r="A117" s="86" t="s">
        <v>711</v>
      </c>
      <c r="B117" s="86" t="s">
        <v>843</v>
      </c>
      <c r="C117" s="87" t="s">
        <v>99</v>
      </c>
      <c r="D117" s="112" t="s">
        <v>713</v>
      </c>
      <c r="E117" s="113">
        <v>52</v>
      </c>
      <c r="F117" s="87" t="s">
        <v>101</v>
      </c>
      <c r="G117" s="115">
        <v>174.93</v>
      </c>
      <c r="H117" s="89">
        <f t="shared" si="8"/>
        <v>1615.9214999999999</v>
      </c>
      <c r="I117" s="90">
        <v>3.5625</v>
      </c>
      <c r="J117" s="88" t="s">
        <v>238</v>
      </c>
      <c r="K117" s="91">
        <v>5</v>
      </c>
      <c r="L117" s="88">
        <v>3</v>
      </c>
    </row>
    <row r="118" spans="1:12" s="86" customFormat="1">
      <c r="A118" s="86" t="s">
        <v>711</v>
      </c>
      <c r="B118" s="86" t="s">
        <v>843</v>
      </c>
      <c r="C118" s="87" t="s">
        <v>102</v>
      </c>
      <c r="D118" s="112" t="s">
        <v>713</v>
      </c>
      <c r="E118" s="113">
        <v>57</v>
      </c>
      <c r="F118" s="87" t="s">
        <v>644</v>
      </c>
      <c r="G118" s="115">
        <v>199.93</v>
      </c>
      <c r="H118" s="89">
        <f t="shared" si="8"/>
        <v>1672.6205</v>
      </c>
      <c r="I118" s="90">
        <v>3.6875</v>
      </c>
      <c r="J118" s="88" t="s">
        <v>222</v>
      </c>
      <c r="K118" s="91">
        <v>3</v>
      </c>
      <c r="L118" s="88">
        <v>3</v>
      </c>
    </row>
    <row r="119" spans="1:12" s="86" customFormat="1">
      <c r="A119" s="86" t="s">
        <v>711</v>
      </c>
      <c r="B119" s="86" t="s">
        <v>843</v>
      </c>
      <c r="C119" s="87" t="s">
        <v>102</v>
      </c>
      <c r="D119" s="112" t="s">
        <v>713</v>
      </c>
      <c r="E119" s="113">
        <v>60</v>
      </c>
      <c r="F119" s="87" t="s">
        <v>101</v>
      </c>
      <c r="G119" s="115">
        <v>199.93</v>
      </c>
      <c r="H119" s="89">
        <f t="shared" si="8"/>
        <v>1729.3194999999998</v>
      </c>
      <c r="I119" s="90">
        <v>3.8125</v>
      </c>
      <c r="J119" s="88" t="s">
        <v>197</v>
      </c>
      <c r="K119" s="91">
        <v>3</v>
      </c>
      <c r="L119" s="88">
        <v>3</v>
      </c>
    </row>
    <row r="120" spans="1:12" s="86" customFormat="1">
      <c r="C120" s="87"/>
      <c r="D120" s="112"/>
      <c r="E120" s="113"/>
      <c r="F120" s="87"/>
      <c r="G120" s="115"/>
      <c r="H120" s="89"/>
      <c r="I120" s="90"/>
      <c r="J120" s="88"/>
      <c r="K120" s="91"/>
      <c r="L120" s="88"/>
    </row>
    <row r="121" spans="1:12" s="86" customFormat="1">
      <c r="A121" s="86" t="s">
        <v>711</v>
      </c>
      <c r="B121" s="86" t="s">
        <v>965</v>
      </c>
      <c r="C121" s="87" t="s">
        <v>314</v>
      </c>
      <c r="D121" s="112" t="s">
        <v>716</v>
      </c>
      <c r="E121" s="113">
        <v>57</v>
      </c>
      <c r="F121" s="87" t="s">
        <v>714</v>
      </c>
      <c r="G121" s="115">
        <v>290</v>
      </c>
      <c r="H121" s="89">
        <f t="shared" ref="H121:H150" si="9">I121*453.592</f>
        <v>2313.3191999999999</v>
      </c>
      <c r="I121" s="90">
        <v>5.0999999999999996</v>
      </c>
      <c r="J121" s="88" t="s">
        <v>103</v>
      </c>
      <c r="K121" s="91">
        <v>4.75</v>
      </c>
      <c r="L121" s="88">
        <v>38</v>
      </c>
    </row>
    <row r="122" spans="1:12" s="86" customFormat="1">
      <c r="A122" s="86" t="s">
        <v>711</v>
      </c>
      <c r="B122" s="86" t="s">
        <v>965</v>
      </c>
      <c r="C122" s="87" t="s">
        <v>314</v>
      </c>
      <c r="D122" s="112" t="s">
        <v>716</v>
      </c>
      <c r="E122" s="113">
        <v>60</v>
      </c>
      <c r="F122" s="87" t="s">
        <v>716</v>
      </c>
      <c r="G122" s="115">
        <v>290</v>
      </c>
      <c r="H122" s="89">
        <f t="shared" si="9"/>
        <v>2358.6783999999998</v>
      </c>
      <c r="I122" s="90">
        <v>5.2</v>
      </c>
      <c r="J122" s="88" t="s">
        <v>315</v>
      </c>
      <c r="K122" s="91">
        <v>4.75</v>
      </c>
      <c r="L122" s="88">
        <v>38</v>
      </c>
    </row>
    <row r="123" spans="1:12" s="86" customFormat="1">
      <c r="A123" s="86" t="s">
        <v>711</v>
      </c>
      <c r="B123" s="86" t="s">
        <v>965</v>
      </c>
      <c r="C123" s="87" t="s">
        <v>314</v>
      </c>
      <c r="D123" s="112" t="s">
        <v>716</v>
      </c>
      <c r="E123" s="113">
        <v>63</v>
      </c>
      <c r="F123" s="87" t="s">
        <v>718</v>
      </c>
      <c r="G123" s="115">
        <v>290</v>
      </c>
      <c r="H123" s="89">
        <f t="shared" si="9"/>
        <v>2404.0375999999997</v>
      </c>
      <c r="I123" s="90">
        <v>5.3</v>
      </c>
      <c r="J123" s="88" t="s">
        <v>104</v>
      </c>
      <c r="K123" s="91">
        <v>4.75</v>
      </c>
      <c r="L123" s="88">
        <v>38</v>
      </c>
    </row>
    <row r="124" spans="1:12" s="86" customFormat="1">
      <c r="A124" s="86" t="s">
        <v>711</v>
      </c>
      <c r="B124" s="86" t="s">
        <v>965</v>
      </c>
      <c r="C124" s="87" t="s">
        <v>105</v>
      </c>
      <c r="D124" s="112" t="s">
        <v>716</v>
      </c>
      <c r="E124" s="113">
        <v>67</v>
      </c>
      <c r="F124" s="87" t="s">
        <v>714</v>
      </c>
      <c r="G124" s="115">
        <v>375</v>
      </c>
      <c r="H124" s="89">
        <f t="shared" si="9"/>
        <v>1729.3194999999998</v>
      </c>
      <c r="I124" s="90">
        <v>3.8125</v>
      </c>
      <c r="J124" s="88" t="s">
        <v>197</v>
      </c>
      <c r="K124" s="91">
        <v>4.5</v>
      </c>
      <c r="L124" s="88">
        <v>56</v>
      </c>
    </row>
    <row r="125" spans="1:12" s="86" customFormat="1">
      <c r="A125" s="86" t="s">
        <v>711</v>
      </c>
      <c r="B125" s="86" t="s">
        <v>965</v>
      </c>
      <c r="C125" s="87" t="s">
        <v>105</v>
      </c>
      <c r="D125" s="112" t="s">
        <v>716</v>
      </c>
      <c r="E125" s="113">
        <v>70</v>
      </c>
      <c r="F125" s="87" t="s">
        <v>716</v>
      </c>
      <c r="G125" s="115">
        <v>375</v>
      </c>
      <c r="H125" s="89">
        <f t="shared" si="9"/>
        <v>1786.0184999999999</v>
      </c>
      <c r="I125" s="90">
        <v>3.9375</v>
      </c>
      <c r="J125" s="88" t="s">
        <v>360</v>
      </c>
      <c r="K125" s="91">
        <v>4.5</v>
      </c>
      <c r="L125" s="88">
        <v>56</v>
      </c>
    </row>
    <row r="126" spans="1:12" s="86" customFormat="1">
      <c r="A126" s="86" t="s">
        <v>711</v>
      </c>
      <c r="B126" s="86" t="s">
        <v>965</v>
      </c>
      <c r="C126" s="87" t="s">
        <v>105</v>
      </c>
      <c r="D126" s="112" t="s">
        <v>716</v>
      </c>
      <c r="E126" s="113">
        <v>73</v>
      </c>
      <c r="F126" s="87" t="s">
        <v>718</v>
      </c>
      <c r="G126" s="115">
        <v>375</v>
      </c>
      <c r="H126" s="89">
        <f t="shared" si="9"/>
        <v>1842.7175</v>
      </c>
      <c r="I126" s="90">
        <v>4.0625</v>
      </c>
      <c r="J126" s="88" t="s">
        <v>106</v>
      </c>
      <c r="K126" s="91">
        <v>4.5</v>
      </c>
      <c r="L126" s="88">
        <v>56</v>
      </c>
    </row>
    <row r="127" spans="1:12" s="86" customFormat="1">
      <c r="A127" s="86" t="s">
        <v>711</v>
      </c>
      <c r="B127" s="86" t="s">
        <v>965</v>
      </c>
      <c r="C127" s="87" t="s">
        <v>107</v>
      </c>
      <c r="D127" s="112" t="s">
        <v>716</v>
      </c>
      <c r="E127" s="113">
        <v>82</v>
      </c>
      <c r="F127" s="87" t="s">
        <v>714</v>
      </c>
      <c r="G127" s="115">
        <v>330</v>
      </c>
      <c r="H127" s="89">
        <f t="shared" si="9"/>
        <v>2412.5424499999999</v>
      </c>
      <c r="I127" s="90">
        <v>5.3187499999999996</v>
      </c>
      <c r="J127" s="88" t="s">
        <v>108</v>
      </c>
      <c r="K127" s="91">
        <v>4.75</v>
      </c>
      <c r="L127" s="88">
        <v>25</v>
      </c>
    </row>
    <row r="128" spans="1:12" s="86" customFormat="1">
      <c r="A128" s="86" t="s">
        <v>711</v>
      </c>
      <c r="B128" s="86" t="s">
        <v>965</v>
      </c>
      <c r="C128" s="87" t="s">
        <v>107</v>
      </c>
      <c r="D128" s="112" t="s">
        <v>716</v>
      </c>
      <c r="E128" s="113">
        <v>85</v>
      </c>
      <c r="F128" s="87" t="s">
        <v>716</v>
      </c>
      <c r="G128" s="115">
        <v>330</v>
      </c>
      <c r="H128" s="89">
        <f t="shared" si="9"/>
        <v>2435.2220499999999</v>
      </c>
      <c r="I128" s="90">
        <v>5.3687500000000004</v>
      </c>
      <c r="J128" s="88" t="s">
        <v>109</v>
      </c>
      <c r="K128" s="91">
        <v>4.75</v>
      </c>
      <c r="L128" s="88">
        <v>25</v>
      </c>
    </row>
    <row r="129" spans="1:12" s="86" customFormat="1">
      <c r="A129" s="86" t="s">
        <v>711</v>
      </c>
      <c r="B129" s="86" t="s">
        <v>965</v>
      </c>
      <c r="C129" s="87" t="s">
        <v>107</v>
      </c>
      <c r="D129" s="112" t="s">
        <v>716</v>
      </c>
      <c r="E129" s="113">
        <v>88</v>
      </c>
      <c r="F129" s="87" t="s">
        <v>718</v>
      </c>
      <c r="G129" s="115">
        <v>330</v>
      </c>
      <c r="H129" s="89">
        <f t="shared" si="9"/>
        <v>2457.9016499999998</v>
      </c>
      <c r="I129" s="90">
        <v>5.4187500000000002</v>
      </c>
      <c r="J129" s="88" t="s">
        <v>110</v>
      </c>
      <c r="K129" s="91">
        <v>4.75</v>
      </c>
      <c r="L129" s="88">
        <v>25</v>
      </c>
    </row>
    <row r="130" spans="1:12" s="86" customFormat="1">
      <c r="A130" s="86" t="s">
        <v>711</v>
      </c>
      <c r="B130" s="86" t="s">
        <v>965</v>
      </c>
      <c r="C130" s="87" t="s">
        <v>111</v>
      </c>
      <c r="D130" s="112" t="s">
        <v>716</v>
      </c>
      <c r="E130" s="113">
        <v>68</v>
      </c>
      <c r="F130" s="87" t="s">
        <v>644</v>
      </c>
      <c r="G130" s="115">
        <v>340</v>
      </c>
      <c r="H130" s="89">
        <f t="shared" si="9"/>
        <v>2499.2919199999997</v>
      </c>
      <c r="I130" s="90">
        <v>5.51</v>
      </c>
      <c r="J130" s="88" t="s">
        <v>112</v>
      </c>
      <c r="K130" s="91"/>
      <c r="L130" s="88">
        <v>0</v>
      </c>
    </row>
    <row r="131" spans="1:12" s="86" customFormat="1">
      <c r="A131" s="86" t="s">
        <v>711</v>
      </c>
      <c r="B131" s="86" t="s">
        <v>965</v>
      </c>
      <c r="C131" s="87" t="s">
        <v>111</v>
      </c>
      <c r="D131" s="112" t="s">
        <v>716</v>
      </c>
      <c r="E131" s="113">
        <v>70</v>
      </c>
      <c r="F131" s="87" t="s">
        <v>101</v>
      </c>
      <c r="G131" s="115">
        <v>340</v>
      </c>
      <c r="H131" s="89">
        <f t="shared" si="9"/>
        <v>2766.9111999999996</v>
      </c>
      <c r="I131" s="90">
        <v>6.1</v>
      </c>
      <c r="J131" s="88" t="s">
        <v>113</v>
      </c>
      <c r="K131" s="91"/>
      <c r="L131" s="88">
        <v>0</v>
      </c>
    </row>
    <row r="132" spans="1:12" s="86" customFormat="1">
      <c r="A132" s="86" t="s">
        <v>711</v>
      </c>
      <c r="B132" s="86" t="s">
        <v>965</v>
      </c>
      <c r="C132" s="87" t="s">
        <v>114</v>
      </c>
      <c r="D132" s="112" t="s">
        <v>716</v>
      </c>
      <c r="E132" s="113">
        <v>47</v>
      </c>
      <c r="F132" s="87" t="s">
        <v>714</v>
      </c>
      <c r="G132" s="115">
        <v>240</v>
      </c>
      <c r="H132" s="89">
        <f t="shared" si="9"/>
        <v>1871.067</v>
      </c>
      <c r="I132" s="90">
        <v>4.125</v>
      </c>
      <c r="J132" s="88" t="s">
        <v>95</v>
      </c>
      <c r="K132" s="91">
        <v>4.5</v>
      </c>
      <c r="L132" s="88">
        <v>23</v>
      </c>
    </row>
    <row r="133" spans="1:12" s="86" customFormat="1">
      <c r="A133" s="86" t="s">
        <v>711</v>
      </c>
      <c r="B133" s="86" t="s">
        <v>965</v>
      </c>
      <c r="C133" s="87" t="s">
        <v>114</v>
      </c>
      <c r="D133" s="112" t="s">
        <v>716</v>
      </c>
      <c r="E133" s="113">
        <v>50</v>
      </c>
      <c r="F133" s="87" t="s">
        <v>716</v>
      </c>
      <c r="G133" s="115">
        <v>240</v>
      </c>
      <c r="H133" s="89">
        <f t="shared" si="9"/>
        <v>1899.4165</v>
      </c>
      <c r="I133" s="90">
        <v>4.1875</v>
      </c>
      <c r="J133" s="88" t="s">
        <v>361</v>
      </c>
      <c r="K133" s="91">
        <v>4.5</v>
      </c>
      <c r="L133" s="88">
        <v>23</v>
      </c>
    </row>
    <row r="134" spans="1:12" s="86" customFormat="1">
      <c r="A134" s="86" t="s">
        <v>711</v>
      </c>
      <c r="B134" s="86" t="s">
        <v>965</v>
      </c>
      <c r="C134" s="87" t="s">
        <v>114</v>
      </c>
      <c r="D134" s="112" t="s">
        <v>716</v>
      </c>
      <c r="E134" s="113">
        <v>53</v>
      </c>
      <c r="F134" s="87" t="s">
        <v>718</v>
      </c>
      <c r="G134" s="115">
        <v>240</v>
      </c>
      <c r="H134" s="89">
        <f t="shared" si="9"/>
        <v>1927.7659999999998</v>
      </c>
      <c r="I134" s="90">
        <v>4.25</v>
      </c>
      <c r="J134" s="88" t="s">
        <v>115</v>
      </c>
      <c r="K134" s="91">
        <v>4.5</v>
      </c>
      <c r="L134" s="88">
        <v>23</v>
      </c>
    </row>
    <row r="135" spans="1:12" s="86" customFormat="1">
      <c r="A135" s="86" t="s">
        <v>711</v>
      </c>
      <c r="B135" s="86" t="s">
        <v>965</v>
      </c>
      <c r="C135" s="87" t="s">
        <v>116</v>
      </c>
      <c r="D135" s="112" t="s">
        <v>716</v>
      </c>
      <c r="E135" s="113">
        <v>62</v>
      </c>
      <c r="F135" s="87" t="s">
        <v>714</v>
      </c>
      <c r="G135" s="115">
        <v>270</v>
      </c>
      <c r="H135" s="89">
        <f t="shared" si="9"/>
        <v>2041.164</v>
      </c>
      <c r="I135" s="90">
        <v>4.5</v>
      </c>
      <c r="J135" s="88" t="s">
        <v>117</v>
      </c>
      <c r="K135" s="91">
        <v>5</v>
      </c>
      <c r="L135" s="88">
        <v>62</v>
      </c>
    </row>
    <row r="136" spans="1:12" s="86" customFormat="1">
      <c r="A136" s="86" t="s">
        <v>711</v>
      </c>
      <c r="B136" s="86" t="s">
        <v>965</v>
      </c>
      <c r="C136" s="87" t="s">
        <v>116</v>
      </c>
      <c r="D136" s="112" t="s">
        <v>716</v>
      </c>
      <c r="E136" s="113">
        <v>65</v>
      </c>
      <c r="F136" s="87" t="s">
        <v>716</v>
      </c>
      <c r="G136" s="115">
        <v>270</v>
      </c>
      <c r="H136" s="89">
        <f t="shared" si="9"/>
        <v>2069.5135</v>
      </c>
      <c r="I136" s="90">
        <v>4.5625</v>
      </c>
      <c r="J136" s="88" t="s">
        <v>346</v>
      </c>
      <c r="K136" s="91">
        <v>5</v>
      </c>
      <c r="L136" s="88">
        <v>62</v>
      </c>
    </row>
    <row r="137" spans="1:12" s="86" customFormat="1">
      <c r="A137" s="86" t="s">
        <v>711</v>
      </c>
      <c r="B137" s="86" t="s">
        <v>965</v>
      </c>
      <c r="C137" s="87" t="s">
        <v>116</v>
      </c>
      <c r="D137" s="112" t="s">
        <v>716</v>
      </c>
      <c r="E137" s="113">
        <v>68</v>
      </c>
      <c r="F137" s="87" t="s">
        <v>718</v>
      </c>
      <c r="G137" s="115">
        <v>270</v>
      </c>
      <c r="H137" s="89">
        <f t="shared" si="9"/>
        <v>2097.8629999999998</v>
      </c>
      <c r="I137" s="90">
        <v>4.625</v>
      </c>
      <c r="J137" s="88" t="s">
        <v>118</v>
      </c>
      <c r="K137" s="91">
        <v>5</v>
      </c>
      <c r="L137" s="88">
        <v>62</v>
      </c>
    </row>
    <row r="138" spans="1:12" s="86" customFormat="1">
      <c r="A138" s="86" t="s">
        <v>711</v>
      </c>
      <c r="B138" s="86" t="s">
        <v>965</v>
      </c>
      <c r="C138" s="87" t="s">
        <v>633</v>
      </c>
      <c r="D138" s="112" t="s">
        <v>716</v>
      </c>
      <c r="E138" s="113">
        <v>55</v>
      </c>
      <c r="F138" s="87" t="s">
        <v>714</v>
      </c>
      <c r="G138" s="115">
        <v>220</v>
      </c>
      <c r="H138" s="89">
        <f t="shared" si="9"/>
        <v>1190.6789999999999</v>
      </c>
      <c r="I138" s="90">
        <v>2.625</v>
      </c>
      <c r="J138" s="88" t="s">
        <v>634</v>
      </c>
      <c r="K138" s="91">
        <v>4</v>
      </c>
      <c r="L138" s="88">
        <v>53</v>
      </c>
    </row>
    <row r="139" spans="1:12" s="86" customFormat="1">
      <c r="A139" s="86" t="s">
        <v>711</v>
      </c>
      <c r="B139" s="86" t="s">
        <v>965</v>
      </c>
      <c r="C139" s="87" t="s">
        <v>633</v>
      </c>
      <c r="D139" s="112" t="s">
        <v>716</v>
      </c>
      <c r="E139" s="113">
        <v>58</v>
      </c>
      <c r="F139" s="87" t="s">
        <v>716</v>
      </c>
      <c r="G139" s="115">
        <v>220</v>
      </c>
      <c r="H139" s="89">
        <f t="shared" si="9"/>
        <v>1219.0284999999999</v>
      </c>
      <c r="I139" s="90">
        <v>2.6875</v>
      </c>
      <c r="J139" s="88" t="s">
        <v>635</v>
      </c>
      <c r="K139" s="91">
        <v>4</v>
      </c>
      <c r="L139" s="88">
        <v>53</v>
      </c>
    </row>
    <row r="140" spans="1:12" s="86" customFormat="1">
      <c r="A140" s="86" t="s">
        <v>711</v>
      </c>
      <c r="B140" s="86" t="s">
        <v>965</v>
      </c>
      <c r="C140" s="87" t="s">
        <v>633</v>
      </c>
      <c r="D140" s="112" t="s">
        <v>716</v>
      </c>
      <c r="E140" s="113">
        <v>61</v>
      </c>
      <c r="F140" s="87" t="s">
        <v>718</v>
      </c>
      <c r="G140" s="115">
        <v>220</v>
      </c>
      <c r="H140" s="89">
        <f t="shared" si="9"/>
        <v>1247.3779999999999</v>
      </c>
      <c r="I140" s="90">
        <v>2.75</v>
      </c>
      <c r="J140" s="88" t="s">
        <v>636</v>
      </c>
      <c r="K140" s="91">
        <v>4</v>
      </c>
      <c r="L140" s="88">
        <v>53</v>
      </c>
    </row>
    <row r="141" spans="1:12" s="86" customFormat="1">
      <c r="A141" s="86" t="s">
        <v>711</v>
      </c>
      <c r="B141" s="86" t="s">
        <v>965</v>
      </c>
      <c r="C141" s="87" t="s">
        <v>637</v>
      </c>
      <c r="D141" s="112" t="s">
        <v>716</v>
      </c>
      <c r="E141" s="113">
        <v>57</v>
      </c>
      <c r="F141" s="87" t="s">
        <v>714</v>
      </c>
      <c r="G141" s="115">
        <v>270</v>
      </c>
      <c r="H141" s="89">
        <f t="shared" si="9"/>
        <v>847.65004999999996</v>
      </c>
      <c r="I141" s="90">
        <v>1.8687499999999999</v>
      </c>
      <c r="J141" s="88" t="s">
        <v>638</v>
      </c>
      <c r="K141" s="91">
        <v>3.75</v>
      </c>
      <c r="L141" s="88">
        <v>8</v>
      </c>
    </row>
    <row r="142" spans="1:12" s="86" customFormat="1">
      <c r="A142" s="86" t="s">
        <v>711</v>
      </c>
      <c r="B142" s="86" t="s">
        <v>965</v>
      </c>
      <c r="C142" s="87" t="s">
        <v>637</v>
      </c>
      <c r="D142" s="112" t="s">
        <v>716</v>
      </c>
      <c r="E142" s="113">
        <v>60</v>
      </c>
      <c r="F142" s="87" t="s">
        <v>716</v>
      </c>
      <c r="G142" s="115">
        <v>270</v>
      </c>
      <c r="H142" s="89">
        <f t="shared" si="9"/>
        <v>884.50439999999992</v>
      </c>
      <c r="I142" s="90">
        <v>1.95</v>
      </c>
      <c r="J142" s="88" t="s">
        <v>639</v>
      </c>
      <c r="K142" s="91">
        <v>3.75</v>
      </c>
      <c r="L142" s="88">
        <v>8</v>
      </c>
    </row>
    <row r="143" spans="1:12" s="86" customFormat="1">
      <c r="A143" s="86" t="s">
        <v>711</v>
      </c>
      <c r="B143" s="86" t="s">
        <v>965</v>
      </c>
      <c r="C143" s="87" t="s">
        <v>637</v>
      </c>
      <c r="D143" s="112" t="s">
        <v>716</v>
      </c>
      <c r="E143" s="113">
        <v>63</v>
      </c>
      <c r="F143" s="87" t="s">
        <v>718</v>
      </c>
      <c r="G143" s="115">
        <v>270</v>
      </c>
      <c r="H143" s="89">
        <f t="shared" si="9"/>
        <v>921.35874999999999</v>
      </c>
      <c r="I143" s="90">
        <v>2.03125</v>
      </c>
      <c r="J143" s="88" t="s">
        <v>640</v>
      </c>
      <c r="K143" s="91">
        <v>3.75</v>
      </c>
      <c r="L143" s="88">
        <v>8</v>
      </c>
    </row>
    <row r="144" spans="1:12" s="86" customFormat="1">
      <c r="A144" s="86" t="s">
        <v>711</v>
      </c>
      <c r="B144" s="86" t="s">
        <v>965</v>
      </c>
      <c r="C144" s="87" t="s">
        <v>119</v>
      </c>
      <c r="D144" s="112" t="s">
        <v>716</v>
      </c>
      <c r="E144" s="113">
        <v>50</v>
      </c>
      <c r="F144" s="87" t="s">
        <v>404</v>
      </c>
      <c r="G144" s="115">
        <v>155</v>
      </c>
      <c r="H144" s="89">
        <f t="shared" si="9"/>
        <v>1587.5719999999999</v>
      </c>
      <c r="I144" s="90">
        <v>3.5</v>
      </c>
      <c r="J144" s="88" t="s">
        <v>235</v>
      </c>
      <c r="K144" s="91"/>
      <c r="L144" s="88">
        <v>0</v>
      </c>
    </row>
    <row r="145" spans="1:12" s="86" customFormat="1">
      <c r="A145" s="86" t="s">
        <v>711</v>
      </c>
      <c r="B145" s="86" t="s">
        <v>965</v>
      </c>
      <c r="C145" s="87" t="s">
        <v>120</v>
      </c>
      <c r="D145" s="112" t="s">
        <v>716</v>
      </c>
      <c r="E145" s="113">
        <v>65</v>
      </c>
      <c r="F145" s="87" t="s">
        <v>404</v>
      </c>
      <c r="G145" s="115">
        <v>165</v>
      </c>
      <c r="H145" s="89">
        <f t="shared" si="9"/>
        <v>1601.74675</v>
      </c>
      <c r="I145" s="90">
        <v>3.53125</v>
      </c>
      <c r="J145" s="88" t="s">
        <v>221</v>
      </c>
      <c r="K145" s="91">
        <v>4.5</v>
      </c>
      <c r="L145" s="88">
        <v>4</v>
      </c>
    </row>
    <row r="146" spans="1:12" s="86" customFormat="1">
      <c r="A146" s="86" t="s">
        <v>711</v>
      </c>
      <c r="B146" s="86" t="s">
        <v>965</v>
      </c>
      <c r="C146" s="87" t="s">
        <v>121</v>
      </c>
      <c r="D146" s="112" t="s">
        <v>716</v>
      </c>
      <c r="E146" s="113">
        <v>47</v>
      </c>
      <c r="F146" s="87" t="s">
        <v>644</v>
      </c>
      <c r="G146" s="115">
        <v>190</v>
      </c>
      <c r="H146" s="89">
        <f t="shared" si="9"/>
        <v>1610.2515999999998</v>
      </c>
      <c r="I146" s="90">
        <v>3.55</v>
      </c>
      <c r="J146" s="88" t="s">
        <v>122</v>
      </c>
      <c r="K146" s="91">
        <v>4.75</v>
      </c>
      <c r="L146" s="88">
        <v>10</v>
      </c>
    </row>
    <row r="147" spans="1:12" s="86" customFormat="1">
      <c r="A147" s="86" t="s">
        <v>711</v>
      </c>
      <c r="B147" s="86" t="s">
        <v>965</v>
      </c>
      <c r="C147" s="87" t="s">
        <v>121</v>
      </c>
      <c r="D147" s="112" t="s">
        <v>716</v>
      </c>
      <c r="E147" s="113">
        <v>50</v>
      </c>
      <c r="F147" s="87" t="s">
        <v>646</v>
      </c>
      <c r="G147" s="115">
        <v>190</v>
      </c>
      <c r="H147" s="89">
        <f t="shared" si="9"/>
        <v>1669.7855499999998</v>
      </c>
      <c r="I147" s="90">
        <v>3.6812499999999999</v>
      </c>
      <c r="J147" s="88" t="s">
        <v>245</v>
      </c>
      <c r="K147" s="91">
        <v>4.75</v>
      </c>
      <c r="L147" s="88">
        <v>10</v>
      </c>
    </row>
    <row r="148" spans="1:12" s="86" customFormat="1">
      <c r="A148" s="86" t="s">
        <v>711</v>
      </c>
      <c r="B148" s="86" t="s">
        <v>965</v>
      </c>
      <c r="C148" s="87" t="s">
        <v>123</v>
      </c>
      <c r="D148" s="112" t="s">
        <v>716</v>
      </c>
      <c r="E148" s="113">
        <v>75</v>
      </c>
      <c r="F148" s="87" t="s">
        <v>716</v>
      </c>
      <c r="G148" s="115">
        <v>350</v>
      </c>
      <c r="H148" s="89">
        <f t="shared" si="9"/>
        <v>2466.4065000000001</v>
      </c>
      <c r="I148" s="90">
        <v>5.4375</v>
      </c>
      <c r="J148" s="88" t="s">
        <v>269</v>
      </c>
      <c r="K148" s="91">
        <v>4.75</v>
      </c>
      <c r="L148" s="88">
        <v>6</v>
      </c>
    </row>
    <row r="149" spans="1:12" s="86" customFormat="1">
      <c r="A149" s="86" t="s">
        <v>711</v>
      </c>
      <c r="B149" s="86" t="s">
        <v>965</v>
      </c>
      <c r="C149" s="87" t="s">
        <v>123</v>
      </c>
      <c r="D149" s="112" t="s">
        <v>716</v>
      </c>
      <c r="E149" s="113">
        <v>79</v>
      </c>
      <c r="F149" s="87" t="s">
        <v>718</v>
      </c>
      <c r="G149" s="115">
        <v>350</v>
      </c>
      <c r="H149" s="89">
        <f t="shared" si="9"/>
        <v>2523.1055000000001</v>
      </c>
      <c r="I149" s="90">
        <v>5.5625</v>
      </c>
      <c r="J149" s="88" t="s">
        <v>270</v>
      </c>
      <c r="K149" s="91">
        <v>4.75</v>
      </c>
      <c r="L149" s="88">
        <v>6</v>
      </c>
    </row>
    <row r="150" spans="1:12" s="86" customFormat="1">
      <c r="A150" s="86" t="s">
        <v>711</v>
      </c>
      <c r="B150" s="86" t="s">
        <v>965</v>
      </c>
      <c r="C150" s="87" t="s">
        <v>123</v>
      </c>
      <c r="D150" s="112" t="s">
        <v>716</v>
      </c>
      <c r="E150" s="113">
        <v>83</v>
      </c>
      <c r="F150" s="87" t="s">
        <v>271</v>
      </c>
      <c r="G150" s="115">
        <v>350</v>
      </c>
      <c r="H150" s="89">
        <f t="shared" si="9"/>
        <v>2551.4549999999999</v>
      </c>
      <c r="I150" s="90">
        <v>5.625</v>
      </c>
      <c r="J150" s="88" t="s">
        <v>272</v>
      </c>
      <c r="K150" s="91">
        <v>4.75</v>
      </c>
      <c r="L150" s="88">
        <v>6</v>
      </c>
    </row>
    <row r="151" spans="1:12" s="86" customFormat="1">
      <c r="C151" s="87"/>
      <c r="D151" s="112"/>
      <c r="E151" s="113"/>
      <c r="F151" s="87"/>
      <c r="G151" s="115"/>
      <c r="H151" s="89"/>
      <c r="I151" s="90"/>
      <c r="J151" s="88"/>
      <c r="K151" s="91"/>
      <c r="L151" s="88"/>
    </row>
    <row r="152" spans="1:12" s="86" customFormat="1">
      <c r="A152" s="86" t="s">
        <v>711</v>
      </c>
      <c r="B152" s="86" t="s">
        <v>897</v>
      </c>
      <c r="C152" s="87" t="s">
        <v>641</v>
      </c>
      <c r="D152" s="112" t="s">
        <v>716</v>
      </c>
      <c r="E152" s="113">
        <v>53</v>
      </c>
      <c r="F152" s="87" t="s">
        <v>714</v>
      </c>
      <c r="G152" s="115">
        <v>199</v>
      </c>
      <c r="H152" s="89">
        <f t="shared" ref="H152:H158" si="10">I152*453.592</f>
        <v>1162.3295000000001</v>
      </c>
      <c r="I152" s="90">
        <v>2.5625</v>
      </c>
      <c r="J152" s="88" t="s">
        <v>642</v>
      </c>
      <c r="K152" s="91">
        <v>4.25</v>
      </c>
      <c r="L152" s="88">
        <v>30</v>
      </c>
    </row>
    <row r="153" spans="1:12" s="86" customFormat="1">
      <c r="A153" s="86" t="s">
        <v>711</v>
      </c>
      <c r="B153" s="86" t="s">
        <v>897</v>
      </c>
      <c r="C153" s="87" t="s">
        <v>641</v>
      </c>
      <c r="D153" s="112" t="s">
        <v>716</v>
      </c>
      <c r="E153" s="113">
        <v>55</v>
      </c>
      <c r="F153" s="87" t="s">
        <v>716</v>
      </c>
      <c r="G153" s="115">
        <v>199</v>
      </c>
      <c r="H153" s="89">
        <f t="shared" si="10"/>
        <v>1190.6789999999999</v>
      </c>
      <c r="I153" s="90">
        <v>2.625</v>
      </c>
      <c r="J153" s="88" t="s">
        <v>634</v>
      </c>
      <c r="K153" s="91">
        <v>4.25</v>
      </c>
      <c r="L153" s="88">
        <v>30</v>
      </c>
    </row>
    <row r="154" spans="1:12" s="86" customFormat="1">
      <c r="A154" s="86" t="s">
        <v>711</v>
      </c>
      <c r="B154" s="86" t="s">
        <v>897</v>
      </c>
      <c r="C154" s="87" t="s">
        <v>641</v>
      </c>
      <c r="D154" s="112" t="s">
        <v>716</v>
      </c>
      <c r="E154" s="113">
        <v>57</v>
      </c>
      <c r="F154" s="87" t="s">
        <v>718</v>
      </c>
      <c r="G154" s="115">
        <v>199</v>
      </c>
      <c r="H154" s="89">
        <f t="shared" si="10"/>
        <v>1219.0284999999999</v>
      </c>
      <c r="I154" s="90">
        <v>2.6875</v>
      </c>
      <c r="J154" s="88" t="s">
        <v>635</v>
      </c>
      <c r="K154" s="91">
        <v>4.25</v>
      </c>
      <c r="L154" s="88">
        <v>30</v>
      </c>
    </row>
    <row r="155" spans="1:12" s="86" customFormat="1">
      <c r="A155" s="86" t="s">
        <v>711</v>
      </c>
      <c r="B155" s="86" t="s">
        <v>897</v>
      </c>
      <c r="C155" s="87" t="s">
        <v>273</v>
      </c>
      <c r="D155" s="112" t="s">
        <v>716</v>
      </c>
      <c r="E155" s="113">
        <v>60</v>
      </c>
      <c r="F155" s="87" t="s">
        <v>404</v>
      </c>
      <c r="G155" s="115">
        <v>149</v>
      </c>
      <c r="H155" s="89">
        <f t="shared" si="10"/>
        <v>1729.3194999999998</v>
      </c>
      <c r="I155" s="90">
        <v>3.8125</v>
      </c>
      <c r="J155" s="88" t="s">
        <v>197</v>
      </c>
      <c r="K155" s="91"/>
      <c r="L155" s="88">
        <v>0</v>
      </c>
    </row>
    <row r="156" spans="1:12" s="86" customFormat="1">
      <c r="A156" s="86" t="s">
        <v>711</v>
      </c>
      <c r="B156" s="86" t="s">
        <v>897</v>
      </c>
      <c r="C156" s="87" t="s">
        <v>274</v>
      </c>
      <c r="D156" s="112" t="s">
        <v>716</v>
      </c>
      <c r="E156" s="113">
        <v>66</v>
      </c>
      <c r="F156" s="87" t="s">
        <v>714</v>
      </c>
      <c r="G156" s="115">
        <v>249</v>
      </c>
      <c r="H156" s="89">
        <f t="shared" si="10"/>
        <v>2154.5619999999999</v>
      </c>
      <c r="I156" s="90">
        <v>4.75</v>
      </c>
      <c r="J156" s="88" t="s">
        <v>275</v>
      </c>
      <c r="K156" s="91">
        <v>4</v>
      </c>
      <c r="L156" s="88">
        <v>24</v>
      </c>
    </row>
    <row r="157" spans="1:12" s="86" customFormat="1">
      <c r="A157" s="86" t="s">
        <v>711</v>
      </c>
      <c r="B157" s="86" t="s">
        <v>897</v>
      </c>
      <c r="C157" s="87" t="s">
        <v>274</v>
      </c>
      <c r="D157" s="112" t="s">
        <v>716</v>
      </c>
      <c r="E157" s="113">
        <v>70</v>
      </c>
      <c r="F157" s="87" t="s">
        <v>716</v>
      </c>
      <c r="G157" s="115">
        <v>249</v>
      </c>
      <c r="H157" s="89">
        <f t="shared" si="10"/>
        <v>2211.261</v>
      </c>
      <c r="I157" s="90">
        <v>4.875</v>
      </c>
      <c r="J157" s="88" t="s">
        <v>276</v>
      </c>
      <c r="K157" s="91">
        <v>4</v>
      </c>
      <c r="L157" s="88">
        <v>24</v>
      </c>
    </row>
    <row r="158" spans="1:12" s="86" customFormat="1">
      <c r="A158" s="86" t="s">
        <v>711</v>
      </c>
      <c r="B158" s="86" t="s">
        <v>897</v>
      </c>
      <c r="C158" s="87" t="s">
        <v>274</v>
      </c>
      <c r="D158" s="112" t="s">
        <v>716</v>
      </c>
      <c r="E158" s="113">
        <v>74</v>
      </c>
      <c r="F158" s="87" t="s">
        <v>718</v>
      </c>
      <c r="G158" s="115">
        <v>249</v>
      </c>
      <c r="H158" s="89">
        <f t="shared" si="10"/>
        <v>2267.96</v>
      </c>
      <c r="I158" s="90">
        <v>5</v>
      </c>
      <c r="J158" s="88" t="s">
        <v>330</v>
      </c>
      <c r="K158" s="91">
        <v>4</v>
      </c>
      <c r="L158" s="88">
        <v>24</v>
      </c>
    </row>
    <row r="159" spans="1:12" s="86" customFormat="1">
      <c r="C159" s="87"/>
      <c r="D159" s="112"/>
      <c r="E159" s="113"/>
      <c r="F159" s="87"/>
      <c r="G159" s="115"/>
      <c r="H159" s="89"/>
      <c r="I159" s="90"/>
      <c r="J159" s="88"/>
      <c r="K159" s="91"/>
      <c r="L159" s="88"/>
    </row>
    <row r="160" spans="1:12" s="86" customFormat="1">
      <c r="A160" s="86" t="s">
        <v>711</v>
      </c>
      <c r="B160" s="86" t="s">
        <v>851</v>
      </c>
      <c r="C160" s="87" t="s">
        <v>643</v>
      </c>
      <c r="D160" s="112" t="s">
        <v>713</v>
      </c>
      <c r="E160" s="113">
        <v>56</v>
      </c>
      <c r="F160" s="87" t="s">
        <v>644</v>
      </c>
      <c r="G160" s="115">
        <v>129.72999999999999</v>
      </c>
      <c r="H160" s="89">
        <f t="shared" ref="H160:H161" si="11">I160*453.592</f>
        <v>1167.9994000000002</v>
      </c>
      <c r="I160" s="90">
        <v>2.5750000000000002</v>
      </c>
      <c r="J160" s="88" t="s">
        <v>645</v>
      </c>
      <c r="K160" s="91"/>
      <c r="L160" s="88">
        <v>0</v>
      </c>
    </row>
    <row r="161" spans="1:13">
      <c r="A161" s="86" t="s">
        <v>711</v>
      </c>
      <c r="B161" s="86" t="s">
        <v>851</v>
      </c>
      <c r="C161" s="87" t="s">
        <v>643</v>
      </c>
      <c r="D161" s="112" t="s">
        <v>713</v>
      </c>
      <c r="E161" s="113">
        <v>60</v>
      </c>
      <c r="F161" s="87" t="s">
        <v>646</v>
      </c>
      <c r="G161" s="115">
        <v>129.72999999999999</v>
      </c>
      <c r="H161" s="89">
        <f t="shared" si="11"/>
        <v>1167.9994000000002</v>
      </c>
      <c r="I161" s="90">
        <v>2.5750000000000002</v>
      </c>
      <c r="J161" s="88" t="s">
        <v>645</v>
      </c>
      <c r="K161" s="91"/>
      <c r="L161" s="88">
        <v>0</v>
      </c>
    </row>
    <row r="162" spans="1:13">
      <c r="E162" s="113"/>
      <c r="H162" s="89"/>
      <c r="I162" s="90"/>
      <c r="K162" s="91"/>
    </row>
    <row r="163" spans="1:13">
      <c r="A163" s="86" t="s">
        <v>711</v>
      </c>
      <c r="B163" s="86" t="s">
        <v>277</v>
      </c>
      <c r="C163" s="87" t="s">
        <v>278</v>
      </c>
      <c r="D163" s="112" t="s">
        <v>713</v>
      </c>
      <c r="E163" s="113">
        <v>70</v>
      </c>
      <c r="F163" s="87" t="s">
        <v>271</v>
      </c>
      <c r="G163" s="115">
        <v>148.72999999999999</v>
      </c>
      <c r="H163" s="89">
        <f t="shared" ref="H163:H164" si="12">I163*453.592</f>
        <v>2608.154</v>
      </c>
      <c r="I163" s="90">
        <v>5.75</v>
      </c>
      <c r="J163" s="88" t="s">
        <v>203</v>
      </c>
      <c r="K163" s="91"/>
      <c r="L163" s="88">
        <v>0</v>
      </c>
    </row>
    <row r="164" spans="1:13">
      <c r="A164" s="86" t="s">
        <v>711</v>
      </c>
      <c r="B164" s="86" t="s">
        <v>277</v>
      </c>
      <c r="C164" s="87" t="s">
        <v>279</v>
      </c>
      <c r="D164" s="112" t="s">
        <v>713</v>
      </c>
      <c r="E164" s="113">
        <v>75</v>
      </c>
      <c r="F164" s="87" t="s">
        <v>271</v>
      </c>
      <c r="G164" s="115">
        <v>122.73</v>
      </c>
      <c r="H164" s="89">
        <f t="shared" si="12"/>
        <v>2012.8145</v>
      </c>
      <c r="I164" s="90">
        <v>4.4375</v>
      </c>
      <c r="J164" s="88" t="s">
        <v>280</v>
      </c>
      <c r="K164" s="91"/>
      <c r="L164" s="88">
        <v>0</v>
      </c>
    </row>
    <row r="165" spans="1:13">
      <c r="E165" s="113"/>
      <c r="H165" s="105"/>
      <c r="I165" s="105"/>
    </row>
    <row r="166" spans="1:13" ht="31.5">
      <c r="A166" s="86" t="s">
        <v>281</v>
      </c>
      <c r="B166" s="86" t="s">
        <v>545</v>
      </c>
      <c r="C166" s="87" t="s">
        <v>394</v>
      </c>
      <c r="G166" s="115">
        <v>16</v>
      </c>
      <c r="H166" s="105">
        <v>44</v>
      </c>
      <c r="I166" s="105"/>
      <c r="J166" s="88" t="s">
        <v>748</v>
      </c>
      <c r="M166" s="86" t="s">
        <v>650</v>
      </c>
    </row>
    <row r="167" spans="1:13" ht="31.5" hidden="1">
      <c r="A167" s="86" t="s">
        <v>647</v>
      </c>
      <c r="B167" s="86" t="s">
        <v>648</v>
      </c>
      <c r="C167" s="87" t="s">
        <v>649</v>
      </c>
      <c r="D167" s="87"/>
      <c r="E167" s="87"/>
      <c r="G167" s="88"/>
      <c r="H167" s="92">
        <v>50</v>
      </c>
      <c r="I167" s="93"/>
      <c r="M167" s="86" t="s">
        <v>650</v>
      </c>
    </row>
    <row r="168" spans="1:13" ht="31.5" hidden="1">
      <c r="A168" s="86" t="s">
        <v>647</v>
      </c>
      <c r="B168" s="86" t="s">
        <v>648</v>
      </c>
      <c r="C168" s="87" t="s">
        <v>651</v>
      </c>
      <c r="D168" s="87"/>
      <c r="E168" s="87"/>
      <c r="G168" s="88"/>
      <c r="H168" s="94">
        <v>184</v>
      </c>
      <c r="I168" s="93"/>
    </row>
    <row r="169" spans="1:13" hidden="1">
      <c r="A169" s="86" t="s">
        <v>647</v>
      </c>
      <c r="B169" s="86" t="s">
        <v>648</v>
      </c>
      <c r="C169" s="87" t="s">
        <v>652</v>
      </c>
      <c r="D169" s="87"/>
      <c r="E169" s="87"/>
      <c r="G169" s="88"/>
      <c r="H169" s="94">
        <v>161</v>
      </c>
      <c r="I169" s="93"/>
    </row>
    <row r="170" spans="1:13" hidden="1">
      <c r="A170" s="86" t="s">
        <v>647</v>
      </c>
      <c r="B170" s="86" t="s">
        <v>653</v>
      </c>
      <c r="C170" s="87" t="s">
        <v>654</v>
      </c>
      <c r="D170" s="87"/>
      <c r="E170" s="87"/>
      <c r="G170" s="88"/>
      <c r="H170" s="94">
        <v>35</v>
      </c>
      <c r="I170" s="93"/>
      <c r="M170" s="86" t="s">
        <v>650</v>
      </c>
    </row>
    <row r="171" spans="1:13" ht="31.5" hidden="1">
      <c r="A171" s="86" t="s">
        <v>647</v>
      </c>
      <c r="B171" s="86" t="s">
        <v>653</v>
      </c>
      <c r="C171" s="87" t="s">
        <v>655</v>
      </c>
      <c r="D171" s="87"/>
      <c r="E171" s="87"/>
      <c r="G171" s="88"/>
      <c r="H171" s="94">
        <v>392</v>
      </c>
      <c r="I171" s="93"/>
    </row>
    <row r="172" spans="1:13" ht="31.5" hidden="1">
      <c r="A172" s="86" t="s">
        <v>647</v>
      </c>
      <c r="B172" s="86" t="s">
        <v>653</v>
      </c>
      <c r="C172" s="87" t="s">
        <v>656</v>
      </c>
      <c r="D172" s="87"/>
      <c r="E172" s="87"/>
      <c r="G172" s="88"/>
      <c r="H172" s="94">
        <v>382</v>
      </c>
      <c r="I172" s="93"/>
    </row>
    <row r="173" spans="1:13" ht="31.5" hidden="1">
      <c r="A173" s="86" t="s">
        <v>647</v>
      </c>
      <c r="B173" s="86" t="s">
        <v>653</v>
      </c>
      <c r="C173" s="87" t="s">
        <v>657</v>
      </c>
      <c r="D173" s="87"/>
      <c r="E173" s="87"/>
      <c r="G173" s="88"/>
      <c r="H173" s="94">
        <v>390</v>
      </c>
      <c r="I173" s="93"/>
    </row>
    <row r="174" spans="1:13" ht="31.5" hidden="1">
      <c r="A174" s="86" t="s">
        <v>647</v>
      </c>
      <c r="B174" s="86" t="s">
        <v>653</v>
      </c>
      <c r="C174" s="87" t="s">
        <v>658</v>
      </c>
      <c r="D174" s="87"/>
      <c r="E174" s="87"/>
      <c r="G174" s="88"/>
      <c r="H174" s="94">
        <v>405</v>
      </c>
      <c r="I174" s="93"/>
    </row>
    <row r="175" spans="1:13" hidden="1">
      <c r="A175" s="86" t="s">
        <v>647</v>
      </c>
      <c r="B175" s="86" t="s">
        <v>653</v>
      </c>
      <c r="C175" s="87" t="s">
        <v>659</v>
      </c>
      <c r="D175" s="87"/>
      <c r="E175" s="87"/>
      <c r="G175" s="88"/>
      <c r="H175" s="94">
        <v>384</v>
      </c>
      <c r="I175" s="93"/>
    </row>
    <row r="176" spans="1:13" ht="14.1" hidden="1" customHeight="1">
      <c r="A176" s="86" t="s">
        <v>647</v>
      </c>
      <c r="B176" s="86" t="s">
        <v>653</v>
      </c>
      <c r="C176" s="87" t="s">
        <v>534</v>
      </c>
      <c r="D176" s="87"/>
      <c r="E176" s="87"/>
      <c r="G176" s="88"/>
      <c r="H176" s="94">
        <v>462</v>
      </c>
      <c r="I176" s="93"/>
      <c r="M176" s="86" t="s">
        <v>650</v>
      </c>
    </row>
    <row r="177" spans="1:13" ht="31.5" hidden="1">
      <c r="A177" s="86" t="s">
        <v>647</v>
      </c>
      <c r="B177" s="86" t="s">
        <v>653</v>
      </c>
      <c r="C177" s="87" t="s">
        <v>535</v>
      </c>
      <c r="D177" s="87"/>
      <c r="E177" s="87"/>
      <c r="G177" s="88"/>
      <c r="H177" s="94">
        <v>125</v>
      </c>
      <c r="I177" s="93"/>
    </row>
    <row r="178" spans="1:13" hidden="1">
      <c r="A178" s="86" t="s">
        <v>647</v>
      </c>
      <c r="B178" s="86" t="s">
        <v>536</v>
      </c>
      <c r="C178" s="87" t="s">
        <v>537</v>
      </c>
      <c r="D178" s="87"/>
      <c r="E178" s="87"/>
      <c r="G178" s="88"/>
      <c r="H178" s="95">
        <v>26</v>
      </c>
      <c r="I178" s="96"/>
      <c r="M178" s="86" t="s">
        <v>538</v>
      </c>
    </row>
    <row r="179" spans="1:13" hidden="1">
      <c r="A179" s="86" t="s">
        <v>647</v>
      </c>
      <c r="B179" s="86" t="s">
        <v>539</v>
      </c>
      <c r="C179" s="87" t="s">
        <v>540</v>
      </c>
      <c r="D179" s="87"/>
      <c r="E179" s="87"/>
      <c r="G179" s="88"/>
      <c r="H179" s="94">
        <v>227</v>
      </c>
      <c r="I179" s="93"/>
      <c r="M179" s="86" t="s">
        <v>538</v>
      </c>
    </row>
    <row r="180" spans="1:13" ht="31.5" hidden="1">
      <c r="A180" s="86" t="s">
        <v>647</v>
      </c>
      <c r="B180" s="86" t="s">
        <v>539</v>
      </c>
      <c r="C180" s="87" t="s">
        <v>541</v>
      </c>
      <c r="D180" s="87"/>
      <c r="E180" s="87"/>
      <c r="G180" s="88"/>
      <c r="H180" s="94">
        <v>68</v>
      </c>
      <c r="I180" s="93"/>
      <c r="M180" s="86" t="s">
        <v>538</v>
      </c>
    </row>
    <row r="181" spans="1:13" ht="31.5" hidden="1">
      <c r="A181" s="86" t="s">
        <v>647</v>
      </c>
      <c r="B181" s="86" t="s">
        <v>542</v>
      </c>
      <c r="C181" s="87" t="s">
        <v>543</v>
      </c>
      <c r="D181" s="87"/>
      <c r="E181" s="87"/>
      <c r="G181" s="88"/>
      <c r="H181" s="94">
        <v>301</v>
      </c>
      <c r="I181" s="93"/>
      <c r="M181" s="86" t="s">
        <v>544</v>
      </c>
    </row>
    <row r="182" spans="1:13" ht="31.5" hidden="1">
      <c r="A182" s="86" t="s">
        <v>647</v>
      </c>
      <c r="B182" s="86" t="s">
        <v>545</v>
      </c>
      <c r="C182" s="87" t="s">
        <v>546</v>
      </c>
      <c r="D182" s="87"/>
      <c r="E182" s="87"/>
      <c r="G182" s="88"/>
      <c r="H182" s="94">
        <v>91</v>
      </c>
      <c r="I182" s="93"/>
      <c r="M182" s="86" t="s">
        <v>650</v>
      </c>
    </row>
    <row r="183" spans="1:13" hidden="1">
      <c r="A183" s="86" t="s">
        <v>647</v>
      </c>
      <c r="B183" s="86" t="s">
        <v>545</v>
      </c>
      <c r="C183" s="87" t="s">
        <v>547</v>
      </c>
      <c r="D183" s="87"/>
      <c r="E183" s="87"/>
      <c r="G183" s="88"/>
      <c r="H183" s="94">
        <v>17</v>
      </c>
      <c r="I183" s="93"/>
      <c r="M183" s="86" t="s">
        <v>548</v>
      </c>
    </row>
    <row r="184" spans="1:13" ht="31.5" hidden="1">
      <c r="A184" s="86" t="s">
        <v>647</v>
      </c>
      <c r="B184" s="86" t="s">
        <v>549</v>
      </c>
      <c r="C184" s="87" t="s">
        <v>550</v>
      </c>
      <c r="D184" s="87"/>
      <c r="E184" s="87"/>
      <c r="G184" s="88"/>
      <c r="H184" s="94">
        <v>380</v>
      </c>
      <c r="I184" s="93"/>
      <c r="M184" s="86" t="s">
        <v>674</v>
      </c>
    </row>
    <row r="185" spans="1:13" ht="31.5" hidden="1">
      <c r="A185" s="86" t="s">
        <v>647</v>
      </c>
      <c r="B185" s="86" t="s">
        <v>549</v>
      </c>
      <c r="C185" s="87" t="s">
        <v>675</v>
      </c>
      <c r="D185" s="87"/>
      <c r="E185" s="87"/>
      <c r="G185" s="88"/>
      <c r="H185" s="94">
        <v>71</v>
      </c>
      <c r="I185" s="93"/>
    </row>
    <row r="186" spans="1:13" ht="31.5" hidden="1">
      <c r="A186" s="86" t="s">
        <v>647</v>
      </c>
      <c r="B186" s="86" t="s">
        <v>676</v>
      </c>
      <c r="C186" s="87" t="s">
        <v>677</v>
      </c>
      <c r="D186" s="87"/>
      <c r="E186" s="87"/>
      <c r="G186" s="88"/>
      <c r="H186" s="94">
        <v>297</v>
      </c>
      <c r="I186" s="93"/>
      <c r="M186" s="86" t="s">
        <v>832</v>
      </c>
    </row>
    <row r="187" spans="1:13" hidden="1">
      <c r="A187" s="86" t="s">
        <v>647</v>
      </c>
      <c r="B187" s="86" t="s">
        <v>556</v>
      </c>
      <c r="C187" s="87" t="s">
        <v>557</v>
      </c>
      <c r="D187" s="87"/>
      <c r="E187" s="87"/>
      <c r="G187" s="88"/>
      <c r="H187" s="94">
        <v>84</v>
      </c>
      <c r="I187" s="93"/>
      <c r="M187" s="86" t="s">
        <v>678</v>
      </c>
    </row>
    <row r="188" spans="1:13" hidden="1">
      <c r="A188" s="86" t="s">
        <v>647</v>
      </c>
      <c r="B188" s="86" t="s">
        <v>745</v>
      </c>
      <c r="C188" s="87" t="s">
        <v>679</v>
      </c>
      <c r="D188" s="87"/>
      <c r="E188" s="87"/>
      <c r="G188" s="88"/>
      <c r="H188" s="94">
        <v>26</v>
      </c>
      <c r="I188" s="93"/>
      <c r="M188" s="86" t="s">
        <v>680</v>
      </c>
    </row>
    <row r="189" spans="1:13" hidden="1">
      <c r="A189" s="86" t="s">
        <v>647</v>
      </c>
      <c r="B189" s="86" t="s">
        <v>681</v>
      </c>
      <c r="C189" s="87" t="s">
        <v>682</v>
      </c>
      <c r="D189" s="87"/>
      <c r="E189" s="87"/>
      <c r="G189" s="88"/>
      <c r="H189" s="94">
        <v>76</v>
      </c>
      <c r="I189" s="93"/>
      <c r="M189" s="86" t="s">
        <v>650</v>
      </c>
    </row>
    <row r="190" spans="1:13" ht="31.5" hidden="1">
      <c r="A190" s="86" t="s">
        <v>647</v>
      </c>
      <c r="B190" s="86" t="s">
        <v>683</v>
      </c>
      <c r="C190" s="87" t="s">
        <v>684</v>
      </c>
      <c r="D190" s="87"/>
      <c r="E190" s="87"/>
      <c r="G190" s="88"/>
      <c r="H190" s="94">
        <v>91</v>
      </c>
      <c r="I190" s="93"/>
      <c r="M190" s="86" t="s">
        <v>538</v>
      </c>
    </row>
    <row r="191" spans="1:13" ht="31.5" hidden="1">
      <c r="A191" s="86" t="s">
        <v>647</v>
      </c>
      <c r="B191" s="86" t="s">
        <v>683</v>
      </c>
      <c r="C191" s="87" t="s">
        <v>685</v>
      </c>
      <c r="D191" s="87"/>
      <c r="E191" s="87"/>
      <c r="G191" s="88"/>
      <c r="H191" s="94">
        <v>49</v>
      </c>
      <c r="I191" s="93"/>
      <c r="M191" s="86" t="s">
        <v>686</v>
      </c>
    </row>
    <row r="192" spans="1:13" ht="31.5" hidden="1">
      <c r="A192" s="86" t="s">
        <v>647</v>
      </c>
      <c r="B192" s="86" t="s">
        <v>683</v>
      </c>
      <c r="C192" s="87" t="s">
        <v>568</v>
      </c>
      <c r="D192" s="87"/>
      <c r="E192" s="87"/>
      <c r="G192" s="88"/>
      <c r="H192" s="94">
        <v>197</v>
      </c>
      <c r="I192" s="93"/>
      <c r="M192" s="86" t="s">
        <v>569</v>
      </c>
    </row>
    <row r="193" spans="1:13" hidden="1">
      <c r="A193" s="86" t="s">
        <v>647</v>
      </c>
      <c r="B193" s="86" t="s">
        <v>570</v>
      </c>
      <c r="C193" s="87" t="s">
        <v>571</v>
      </c>
      <c r="D193" s="87"/>
      <c r="E193" s="87"/>
      <c r="G193" s="88"/>
      <c r="H193" s="94">
        <v>98</v>
      </c>
      <c r="I193" s="93"/>
      <c r="M193" s="86" t="s">
        <v>650</v>
      </c>
    </row>
    <row r="194" spans="1:13" ht="31.5" hidden="1">
      <c r="A194" s="86" t="s">
        <v>572</v>
      </c>
      <c r="B194" s="86" t="s">
        <v>573</v>
      </c>
      <c r="C194" s="87" t="s">
        <v>574</v>
      </c>
      <c r="D194" s="87"/>
      <c r="E194" s="87"/>
      <c r="G194" s="88"/>
      <c r="H194" s="94">
        <v>54</v>
      </c>
      <c r="I194" s="93"/>
      <c r="M194" s="86" t="s">
        <v>575</v>
      </c>
    </row>
    <row r="195" spans="1:13" hidden="1">
      <c r="A195" s="86" t="s">
        <v>572</v>
      </c>
      <c r="B195" s="86" t="s">
        <v>576</v>
      </c>
      <c r="C195" s="87" t="s">
        <v>577</v>
      </c>
      <c r="D195" s="87"/>
      <c r="E195" s="87"/>
      <c r="G195" s="88"/>
      <c r="H195" s="94">
        <v>500</v>
      </c>
      <c r="I195" s="93"/>
      <c r="M195" s="86" t="s">
        <v>578</v>
      </c>
    </row>
    <row r="196" spans="1:13" hidden="1">
      <c r="A196" s="86" t="s">
        <v>572</v>
      </c>
      <c r="B196" s="86" t="s">
        <v>576</v>
      </c>
      <c r="C196" s="87" t="s">
        <v>579</v>
      </c>
      <c r="D196" s="87"/>
      <c r="E196" s="87"/>
      <c r="G196" s="88"/>
      <c r="H196" s="94">
        <v>750</v>
      </c>
      <c r="I196" s="93"/>
      <c r="M196" s="86" t="s">
        <v>578</v>
      </c>
    </row>
    <row r="197" spans="1:13" hidden="1">
      <c r="A197" s="86" t="s">
        <v>572</v>
      </c>
      <c r="B197" s="86" t="s">
        <v>580</v>
      </c>
      <c r="C197" s="87" t="s">
        <v>581</v>
      </c>
      <c r="D197" s="87"/>
      <c r="E197" s="87"/>
      <c r="G197" s="88"/>
      <c r="H197" s="94">
        <v>533</v>
      </c>
      <c r="I197" s="93"/>
      <c r="M197" s="86" t="s">
        <v>650</v>
      </c>
    </row>
    <row r="198" spans="1:13" ht="31.5" hidden="1">
      <c r="A198" s="86" t="s">
        <v>572</v>
      </c>
      <c r="B198" s="86" t="s">
        <v>582</v>
      </c>
      <c r="C198" s="87" t="s">
        <v>583</v>
      </c>
      <c r="D198" s="87"/>
      <c r="E198" s="87"/>
      <c r="G198" s="88"/>
      <c r="H198" s="94">
        <v>162</v>
      </c>
      <c r="I198" s="93"/>
      <c r="M198" s="86" t="s">
        <v>584</v>
      </c>
    </row>
    <row r="199" spans="1:13" ht="31.5" hidden="1">
      <c r="A199" s="86" t="s">
        <v>572</v>
      </c>
      <c r="B199" s="86" t="s">
        <v>582</v>
      </c>
      <c r="C199" s="87" t="s">
        <v>492</v>
      </c>
      <c r="D199" s="87"/>
      <c r="E199" s="87"/>
      <c r="G199" s="88"/>
      <c r="H199" s="94">
        <v>222</v>
      </c>
      <c r="I199" s="93"/>
      <c r="M199" s="86" t="s">
        <v>493</v>
      </c>
    </row>
    <row r="200" spans="1:13" ht="31.5" hidden="1">
      <c r="A200" s="86" t="s">
        <v>572</v>
      </c>
      <c r="B200" s="86" t="s">
        <v>494</v>
      </c>
      <c r="C200" s="87" t="s">
        <v>495</v>
      </c>
      <c r="D200" s="87"/>
      <c r="E200" s="87"/>
      <c r="G200" s="88"/>
      <c r="H200" s="94">
        <v>6</v>
      </c>
      <c r="I200" s="93"/>
      <c r="M200" s="86" t="s">
        <v>496</v>
      </c>
    </row>
    <row r="201" spans="1:13" hidden="1">
      <c r="A201" s="86" t="s">
        <v>572</v>
      </c>
      <c r="B201" s="86" t="s">
        <v>497</v>
      </c>
      <c r="C201" s="87" t="s">
        <v>498</v>
      </c>
      <c r="D201" s="87"/>
      <c r="E201" s="87"/>
      <c r="G201" s="88"/>
      <c r="H201" s="94">
        <v>32</v>
      </c>
      <c r="I201" s="93"/>
      <c r="M201" s="86" t="s">
        <v>650</v>
      </c>
    </row>
    <row r="202" spans="1:13" hidden="1">
      <c r="A202" s="86" t="s">
        <v>572</v>
      </c>
      <c r="B202" s="86" t="s">
        <v>499</v>
      </c>
      <c r="C202" s="86" t="s">
        <v>500</v>
      </c>
      <c r="D202" s="86"/>
      <c r="E202" s="86"/>
      <c r="F202" s="86"/>
      <c r="G202" s="88"/>
      <c r="H202" s="94">
        <v>76</v>
      </c>
      <c r="I202" s="93"/>
      <c r="M202" s="86" t="s">
        <v>501</v>
      </c>
    </row>
    <row r="203" spans="1:13" hidden="1">
      <c r="A203" s="86" t="s">
        <v>572</v>
      </c>
      <c r="B203" s="86" t="s">
        <v>499</v>
      </c>
      <c r="C203" s="86" t="s">
        <v>502</v>
      </c>
      <c r="D203" s="86"/>
      <c r="E203" s="86"/>
      <c r="F203" s="86"/>
      <c r="G203" s="88"/>
      <c r="H203" s="94">
        <v>142</v>
      </c>
      <c r="I203" s="93"/>
      <c r="M203" s="86" t="s">
        <v>503</v>
      </c>
    </row>
    <row r="204" spans="1:13" hidden="1">
      <c r="A204" s="86" t="s">
        <v>572</v>
      </c>
      <c r="B204" s="86" t="s">
        <v>499</v>
      </c>
      <c r="C204" s="86" t="s">
        <v>504</v>
      </c>
      <c r="D204" s="86"/>
      <c r="E204" s="86"/>
      <c r="F204" s="86"/>
      <c r="G204" s="88"/>
      <c r="H204" s="94">
        <v>200</v>
      </c>
      <c r="I204" s="93"/>
      <c r="M204" s="86" t="s">
        <v>505</v>
      </c>
    </row>
    <row r="205" spans="1:13" hidden="1">
      <c r="A205" s="86" t="s">
        <v>572</v>
      </c>
      <c r="B205" s="86" t="s">
        <v>499</v>
      </c>
      <c r="C205" s="86" t="s">
        <v>506</v>
      </c>
      <c r="D205" s="86"/>
      <c r="E205" s="86"/>
      <c r="F205" s="86"/>
      <c r="G205" s="88"/>
      <c r="H205" s="94">
        <v>345</v>
      </c>
      <c r="I205" s="93"/>
      <c r="M205" s="86" t="s">
        <v>602</v>
      </c>
    </row>
    <row r="206" spans="1:13" hidden="1">
      <c r="A206" s="86" t="s">
        <v>572</v>
      </c>
      <c r="B206" s="86" t="s">
        <v>603</v>
      </c>
      <c r="C206" s="87" t="s">
        <v>604</v>
      </c>
      <c r="D206" s="87"/>
      <c r="E206" s="87"/>
      <c r="G206" s="88"/>
      <c r="H206" s="94">
        <v>26</v>
      </c>
      <c r="I206" s="93"/>
      <c r="M206" s="86" t="s">
        <v>650</v>
      </c>
    </row>
    <row r="207" spans="1:13" ht="31.5" hidden="1">
      <c r="A207" s="86" t="s">
        <v>572</v>
      </c>
      <c r="B207" s="86" t="s">
        <v>605</v>
      </c>
      <c r="C207" s="87" t="s">
        <v>606</v>
      </c>
      <c r="D207" s="87"/>
      <c r="E207" s="87"/>
      <c r="G207" s="88"/>
      <c r="H207" s="94">
        <v>21</v>
      </c>
      <c r="I207" s="93"/>
      <c r="M207" s="86" t="s">
        <v>607</v>
      </c>
    </row>
    <row r="208" spans="1:13" hidden="1">
      <c r="A208" s="86" t="s">
        <v>572</v>
      </c>
      <c r="B208" s="86" t="s">
        <v>745</v>
      </c>
      <c r="C208" s="87" t="s">
        <v>611</v>
      </c>
      <c r="D208" s="87"/>
      <c r="E208" s="87"/>
      <c r="G208" s="88"/>
      <c r="H208" s="94">
        <v>98</v>
      </c>
      <c r="I208" s="93"/>
    </row>
    <row r="209" spans="1:13" hidden="1">
      <c r="A209" s="86" t="s">
        <v>572</v>
      </c>
      <c r="B209" s="86" t="s">
        <v>747</v>
      </c>
      <c r="C209" s="87" t="s">
        <v>612</v>
      </c>
      <c r="D209" s="87"/>
      <c r="E209" s="87"/>
      <c r="G209" s="88">
        <v>160</v>
      </c>
      <c r="H209" s="94">
        <v>82</v>
      </c>
      <c r="I209" s="93"/>
      <c r="J209" s="88" t="s">
        <v>613</v>
      </c>
      <c r="K209" s="88" t="s">
        <v>614</v>
      </c>
      <c r="L209" s="88">
        <v>4.7</v>
      </c>
      <c r="M209" s="86" t="s">
        <v>615</v>
      </c>
    </row>
    <row r="210" spans="1:13" hidden="1">
      <c r="A210" s="86" t="s">
        <v>572</v>
      </c>
      <c r="B210" s="86" t="s">
        <v>747</v>
      </c>
      <c r="C210" s="87" t="s">
        <v>616</v>
      </c>
      <c r="D210" s="87"/>
      <c r="E210" s="87"/>
      <c r="G210" s="88">
        <v>170</v>
      </c>
      <c r="H210" s="94">
        <v>91</v>
      </c>
      <c r="I210" s="93"/>
      <c r="J210" s="88" t="s">
        <v>617</v>
      </c>
      <c r="K210" s="88" t="s">
        <v>618</v>
      </c>
      <c r="L210" s="88">
        <v>5.8</v>
      </c>
      <c r="M210" s="86" t="s">
        <v>619</v>
      </c>
    </row>
    <row r="211" spans="1:13" hidden="1">
      <c r="A211" s="86" t="s">
        <v>572</v>
      </c>
      <c r="B211" s="86" t="s">
        <v>747</v>
      </c>
      <c r="C211" s="87" t="s">
        <v>620</v>
      </c>
      <c r="D211" s="87"/>
      <c r="E211" s="87"/>
      <c r="G211" s="88"/>
      <c r="H211" s="94">
        <v>109</v>
      </c>
      <c r="I211" s="93"/>
      <c r="K211" s="88" t="s">
        <v>621</v>
      </c>
      <c r="L211" s="88">
        <v>18.260000000000002</v>
      </c>
      <c r="M211" s="86" t="s">
        <v>619</v>
      </c>
    </row>
    <row r="212" spans="1:13" hidden="1">
      <c r="A212" s="86" t="s">
        <v>572</v>
      </c>
      <c r="B212" s="86" t="s">
        <v>622</v>
      </c>
      <c r="C212" s="87" t="s">
        <v>623</v>
      </c>
      <c r="D212" s="87"/>
      <c r="E212" s="87"/>
      <c r="G212" s="88">
        <v>35</v>
      </c>
      <c r="H212" s="94">
        <v>270</v>
      </c>
      <c r="I212" s="93"/>
      <c r="K212" s="88" t="s">
        <v>624</v>
      </c>
      <c r="M212" s="86" t="s">
        <v>650</v>
      </c>
    </row>
    <row r="213" spans="1:13" ht="31.5" hidden="1">
      <c r="A213" s="86" t="s">
        <v>572</v>
      </c>
      <c r="B213" s="86" t="s">
        <v>625</v>
      </c>
      <c r="C213" s="87" t="s">
        <v>626</v>
      </c>
      <c r="D213" s="87"/>
      <c r="E213" s="87"/>
      <c r="G213" s="88"/>
      <c r="H213" s="94">
        <v>398</v>
      </c>
      <c r="I213" s="93"/>
      <c r="M213" s="86" t="s">
        <v>627</v>
      </c>
    </row>
    <row r="214" spans="1:13" ht="31.5" hidden="1">
      <c r="A214" s="86" t="s">
        <v>572</v>
      </c>
      <c r="B214" s="86" t="s">
        <v>625</v>
      </c>
      <c r="C214" s="87" t="s">
        <v>628</v>
      </c>
      <c r="D214" s="87"/>
      <c r="E214" s="87"/>
      <c r="G214" s="88"/>
      <c r="H214" s="94">
        <v>495</v>
      </c>
      <c r="I214" s="93"/>
      <c r="M214" s="86" t="s">
        <v>627</v>
      </c>
    </row>
    <row r="215" spans="1:13" hidden="1">
      <c r="A215" s="86" t="s">
        <v>572</v>
      </c>
      <c r="B215" s="86" t="s">
        <v>629</v>
      </c>
      <c r="C215" s="87" t="s">
        <v>519</v>
      </c>
      <c r="D215" s="87"/>
      <c r="E215" s="87"/>
      <c r="G215" s="88"/>
      <c r="H215" s="94">
        <v>531</v>
      </c>
      <c r="I215" s="93"/>
      <c r="M215" s="86" t="s">
        <v>520</v>
      </c>
    </row>
    <row r="216" spans="1:13" ht="31.5" hidden="1">
      <c r="A216" s="86" t="s">
        <v>521</v>
      </c>
      <c r="B216" s="86" t="s">
        <v>522</v>
      </c>
      <c r="C216" s="87" t="s">
        <v>523</v>
      </c>
      <c r="D216" s="87"/>
      <c r="E216" s="87"/>
      <c r="G216" s="88"/>
      <c r="H216" s="95">
        <v>270</v>
      </c>
      <c r="I216" s="96"/>
      <c r="M216" s="86" t="s">
        <v>524</v>
      </c>
    </row>
    <row r="217" spans="1:13" ht="31.5" hidden="1">
      <c r="A217" s="86" t="s">
        <v>521</v>
      </c>
      <c r="B217" s="86" t="s">
        <v>525</v>
      </c>
      <c r="C217" s="87" t="s">
        <v>526</v>
      </c>
      <c r="D217" s="87"/>
      <c r="E217" s="87"/>
      <c r="G217" s="88"/>
      <c r="H217" s="94">
        <v>61</v>
      </c>
      <c r="I217" s="93"/>
      <c r="M217" s="86" t="s">
        <v>650</v>
      </c>
    </row>
    <row r="218" spans="1:13" ht="31.5" hidden="1">
      <c r="A218" s="86" t="s">
        <v>521</v>
      </c>
      <c r="B218" s="86" t="s">
        <v>527</v>
      </c>
      <c r="C218" s="87" t="s">
        <v>528</v>
      </c>
      <c r="D218" s="87"/>
      <c r="E218" s="87"/>
      <c r="G218" s="88"/>
      <c r="H218" s="94">
        <v>247</v>
      </c>
      <c r="I218" s="93"/>
      <c r="M218" s="86" t="s">
        <v>529</v>
      </c>
    </row>
    <row r="219" spans="1:13" ht="31.5" hidden="1">
      <c r="A219" s="86" t="s">
        <v>521</v>
      </c>
      <c r="B219" s="86" t="s">
        <v>530</v>
      </c>
      <c r="C219" s="87" t="s">
        <v>531</v>
      </c>
      <c r="D219" s="87"/>
      <c r="E219" s="87"/>
      <c r="G219" s="88"/>
      <c r="H219" s="97">
        <v>159</v>
      </c>
      <c r="I219" s="96"/>
    </row>
    <row r="220" spans="1:13">
      <c r="H220" s="89"/>
      <c r="I220" s="89"/>
    </row>
    <row r="221" spans="1:13">
      <c r="H221" s="89"/>
      <c r="I221" s="89"/>
    </row>
    <row r="222" spans="1:13" ht="31.5" hidden="1">
      <c r="A222" s="86" t="s">
        <v>532</v>
      </c>
      <c r="B222" s="86" t="s">
        <v>533</v>
      </c>
      <c r="C222" s="87" t="s">
        <v>458</v>
      </c>
      <c r="D222" s="87"/>
      <c r="E222" s="87"/>
      <c r="G222" s="88"/>
      <c r="H222" s="92">
        <v>17</v>
      </c>
      <c r="I222" s="93"/>
      <c r="M222" s="86" t="s">
        <v>459</v>
      </c>
    </row>
    <row r="223" spans="1:13" ht="47.25" hidden="1">
      <c r="A223" s="86" t="s">
        <v>532</v>
      </c>
      <c r="B223" s="86" t="s">
        <v>460</v>
      </c>
      <c r="C223" s="87" t="s">
        <v>461</v>
      </c>
      <c r="D223" s="87"/>
      <c r="E223" s="87"/>
      <c r="G223" s="88"/>
      <c r="H223" s="94">
        <v>55</v>
      </c>
      <c r="I223" s="93"/>
      <c r="M223" s="86" t="s">
        <v>462</v>
      </c>
    </row>
    <row r="224" spans="1:13" hidden="1">
      <c r="A224" s="86" t="s">
        <v>532</v>
      </c>
      <c r="B224" s="86" t="s">
        <v>463</v>
      </c>
      <c r="C224" s="87" t="s">
        <v>464</v>
      </c>
      <c r="D224" s="87"/>
      <c r="E224" s="87"/>
      <c r="G224" s="88"/>
      <c r="H224" s="94">
        <v>41</v>
      </c>
      <c r="I224" s="93"/>
      <c r="M224" s="86" t="s">
        <v>650</v>
      </c>
    </row>
    <row r="225" spans="1:13" ht="31.5" hidden="1">
      <c r="A225" s="86" t="s">
        <v>532</v>
      </c>
      <c r="B225" s="86" t="s">
        <v>465</v>
      </c>
      <c r="C225" s="87" t="s">
        <v>466</v>
      </c>
      <c r="D225" s="87"/>
      <c r="E225" s="87"/>
      <c r="G225" s="88"/>
      <c r="H225" s="94">
        <v>380</v>
      </c>
      <c r="I225" s="93"/>
      <c r="M225" s="86" t="s">
        <v>551</v>
      </c>
    </row>
    <row r="226" spans="1:13" hidden="1">
      <c r="A226" s="86" t="s">
        <v>532</v>
      </c>
      <c r="B226" s="86" t="s">
        <v>552</v>
      </c>
      <c r="C226" s="87" t="s">
        <v>553</v>
      </c>
      <c r="D226" s="87"/>
      <c r="E226" s="87"/>
      <c r="G226" s="88"/>
      <c r="H226" s="94">
        <v>606</v>
      </c>
      <c r="I226" s="93"/>
      <c r="M226" s="86" t="s">
        <v>650</v>
      </c>
    </row>
    <row r="227" spans="1:13" ht="31.5" hidden="1">
      <c r="A227" s="86" t="s">
        <v>532</v>
      </c>
      <c r="B227" s="86" t="s">
        <v>554</v>
      </c>
      <c r="C227" s="87" t="s">
        <v>555</v>
      </c>
      <c r="D227" s="87"/>
      <c r="E227" s="87"/>
      <c r="G227" s="88"/>
      <c r="H227" s="95">
        <v>18</v>
      </c>
      <c r="I227" s="96"/>
      <c r="M227" s="86" t="s">
        <v>470</v>
      </c>
    </row>
    <row r="228" spans="1:13" ht="31.5" hidden="1">
      <c r="A228" s="86" t="s">
        <v>532</v>
      </c>
      <c r="B228" s="86" t="s">
        <v>558</v>
      </c>
      <c r="C228" s="87" t="s">
        <v>559</v>
      </c>
      <c r="D228" s="87"/>
      <c r="E228" s="87"/>
      <c r="G228" s="88"/>
      <c r="H228" s="94">
        <v>101</v>
      </c>
      <c r="I228" s="93"/>
      <c r="M228" s="86" t="s">
        <v>650</v>
      </c>
    </row>
    <row r="229" spans="1:13" hidden="1">
      <c r="A229" s="86" t="s">
        <v>532</v>
      </c>
      <c r="B229" s="86" t="s">
        <v>560</v>
      </c>
      <c r="C229" s="87" t="s">
        <v>561</v>
      </c>
      <c r="D229" s="87"/>
      <c r="E229" s="87"/>
      <c r="G229" s="88"/>
      <c r="H229" s="95">
        <v>45</v>
      </c>
      <c r="I229" s="96"/>
      <c r="M229" s="86" t="s">
        <v>562</v>
      </c>
    </row>
    <row r="230" spans="1:13" ht="78.75" hidden="1">
      <c r="A230" s="86" t="s">
        <v>563</v>
      </c>
      <c r="B230" s="86" t="s">
        <v>564</v>
      </c>
      <c r="C230" s="87" t="s">
        <v>565</v>
      </c>
      <c r="D230" s="87"/>
      <c r="E230" s="87"/>
      <c r="G230" s="88"/>
      <c r="H230" s="95">
        <v>756</v>
      </c>
      <c r="I230" s="96"/>
      <c r="M230" s="86" t="s">
        <v>566</v>
      </c>
    </row>
    <row r="231" spans="1:13" hidden="1">
      <c r="A231" s="86" t="s">
        <v>563</v>
      </c>
      <c r="B231" s="86" t="s">
        <v>567</v>
      </c>
      <c r="C231" s="87" t="s">
        <v>478</v>
      </c>
      <c r="D231" s="87"/>
      <c r="E231" s="87"/>
      <c r="G231" s="88">
        <v>14.97</v>
      </c>
      <c r="H231" s="95">
        <v>79</v>
      </c>
      <c r="I231" s="96"/>
      <c r="M231" s="86" t="s">
        <v>479</v>
      </c>
    </row>
    <row r="232" spans="1:13" ht="31.5" hidden="1">
      <c r="A232" s="86" t="s">
        <v>480</v>
      </c>
      <c r="B232" s="86" t="s">
        <v>481</v>
      </c>
      <c r="C232" s="87" t="s">
        <v>482</v>
      </c>
      <c r="D232" s="87"/>
      <c r="E232" s="87"/>
      <c r="G232" s="88"/>
      <c r="H232" s="94">
        <v>219</v>
      </c>
      <c r="I232" s="93"/>
      <c r="M232" s="86" t="s">
        <v>650</v>
      </c>
    </row>
    <row r="233" spans="1:13" hidden="1">
      <c r="A233" s="86" t="s">
        <v>480</v>
      </c>
      <c r="B233" s="86" t="s">
        <v>576</v>
      </c>
      <c r="C233" s="87" t="s">
        <v>483</v>
      </c>
      <c r="D233" s="87"/>
      <c r="E233" s="87"/>
      <c r="G233" s="88"/>
      <c r="H233" s="94">
        <v>3.125</v>
      </c>
      <c r="I233" s="93"/>
      <c r="M233" s="86" t="s">
        <v>578</v>
      </c>
    </row>
    <row r="234" spans="1:13" ht="31.5" hidden="1">
      <c r="A234" s="86" t="s">
        <v>480</v>
      </c>
      <c r="B234" s="86" t="s">
        <v>484</v>
      </c>
      <c r="C234" s="87" t="s">
        <v>485</v>
      </c>
      <c r="D234" s="87"/>
      <c r="E234" s="87"/>
      <c r="G234" s="88"/>
      <c r="H234" s="94">
        <v>45</v>
      </c>
      <c r="I234" s="93"/>
      <c r="M234" s="86" t="s">
        <v>486</v>
      </c>
    </row>
    <row r="235" spans="1:13" ht="47.25" hidden="1">
      <c r="A235" s="86" t="s">
        <v>480</v>
      </c>
      <c r="B235" s="86" t="s">
        <v>487</v>
      </c>
      <c r="C235" s="87" t="s">
        <v>488</v>
      </c>
      <c r="D235" s="87"/>
      <c r="E235" s="87"/>
      <c r="G235" s="88"/>
      <c r="H235" s="94">
        <v>168</v>
      </c>
      <c r="I235" s="93"/>
      <c r="M235" s="86" t="s">
        <v>650</v>
      </c>
    </row>
    <row r="236" spans="1:13" ht="31.5" hidden="1">
      <c r="A236" s="86" t="s">
        <v>480</v>
      </c>
      <c r="B236" s="86" t="s">
        <v>489</v>
      </c>
      <c r="C236" s="87" t="s">
        <v>490</v>
      </c>
      <c r="D236" s="87"/>
      <c r="E236" s="87"/>
      <c r="G236" s="88"/>
      <c r="H236" s="94">
        <v>338</v>
      </c>
      <c r="I236" s="93"/>
      <c r="J236" s="88" t="s">
        <v>491</v>
      </c>
      <c r="K236" s="88" t="s">
        <v>419</v>
      </c>
      <c r="M236" s="86" t="s">
        <v>420</v>
      </c>
    </row>
    <row r="237" spans="1:13" ht="31.5" hidden="1">
      <c r="A237" s="86" t="s">
        <v>421</v>
      </c>
      <c r="B237" s="86" t="s">
        <v>422</v>
      </c>
      <c r="C237" s="87" t="s">
        <v>423</v>
      </c>
      <c r="D237" s="87"/>
      <c r="E237" s="87"/>
      <c r="G237" s="88"/>
      <c r="H237" s="94">
        <v>102</v>
      </c>
      <c r="I237" s="93"/>
      <c r="M237" s="86" t="s">
        <v>424</v>
      </c>
    </row>
    <row r="238" spans="1:13" ht="31.5" hidden="1">
      <c r="A238" s="86" t="s">
        <v>421</v>
      </c>
      <c r="B238" s="86" t="s">
        <v>425</v>
      </c>
      <c r="C238" s="87" t="s">
        <v>426</v>
      </c>
      <c r="D238" s="87"/>
      <c r="E238" s="87"/>
      <c r="G238" s="88"/>
      <c r="H238" s="94">
        <v>65</v>
      </c>
      <c r="I238" s="93"/>
      <c r="M238" s="86" t="s">
        <v>427</v>
      </c>
    </row>
    <row r="239" spans="1:13" ht="31.5" hidden="1">
      <c r="A239" s="86" t="s">
        <v>421</v>
      </c>
      <c r="B239" s="86" t="s">
        <v>428</v>
      </c>
      <c r="C239" s="87" t="s">
        <v>429</v>
      </c>
      <c r="D239" s="87"/>
      <c r="E239" s="87"/>
      <c r="G239" s="88">
        <v>44.95</v>
      </c>
      <c r="H239" s="95">
        <v>221</v>
      </c>
      <c r="I239" s="96"/>
      <c r="J239" s="88">
        <v>7.8</v>
      </c>
      <c r="K239" s="88" t="s">
        <v>430</v>
      </c>
      <c r="L239" s="88">
        <v>22</v>
      </c>
      <c r="M239" s="86" t="s">
        <v>507</v>
      </c>
    </row>
    <row r="240" spans="1:13" ht="31.5" hidden="1">
      <c r="A240" s="86" t="s">
        <v>421</v>
      </c>
      <c r="B240" s="86" t="s">
        <v>508</v>
      </c>
      <c r="C240" s="87" t="s">
        <v>509</v>
      </c>
      <c r="D240" s="87"/>
      <c r="E240" s="87"/>
      <c r="G240" s="88"/>
      <c r="H240" s="95">
        <v>170</v>
      </c>
      <c r="I240" s="96"/>
      <c r="M240" s="87" t="s">
        <v>434</v>
      </c>
    </row>
    <row r="241" spans="1:13" ht="31.5" hidden="1">
      <c r="A241" s="86" t="s">
        <v>435</v>
      </c>
      <c r="B241" s="86" t="s">
        <v>499</v>
      </c>
      <c r="C241" s="87" t="s">
        <v>436</v>
      </c>
      <c r="D241" s="87"/>
      <c r="E241" s="87"/>
      <c r="G241" s="88"/>
      <c r="H241" s="94">
        <v>104</v>
      </c>
      <c r="I241" s="93"/>
      <c r="M241" s="86" t="s">
        <v>510</v>
      </c>
    </row>
    <row r="242" spans="1:13" ht="31.5" hidden="1">
      <c r="A242" s="86" t="s">
        <v>435</v>
      </c>
      <c r="B242" s="86" t="s">
        <v>511</v>
      </c>
      <c r="C242" s="87" t="s">
        <v>512</v>
      </c>
      <c r="D242" s="87"/>
      <c r="E242" s="87"/>
      <c r="G242" s="88"/>
      <c r="H242" s="94">
        <v>43</v>
      </c>
      <c r="I242" s="93"/>
      <c r="M242" s="86" t="s">
        <v>513</v>
      </c>
    </row>
    <row r="243" spans="1:13" ht="31.5" hidden="1">
      <c r="A243" s="86" t="s">
        <v>435</v>
      </c>
      <c r="B243" s="86" t="s">
        <v>514</v>
      </c>
      <c r="C243" s="87" t="s">
        <v>515</v>
      </c>
      <c r="D243" s="87"/>
      <c r="E243" s="87"/>
      <c r="G243" s="88"/>
      <c r="H243" s="94">
        <v>52</v>
      </c>
      <c r="I243" s="93"/>
      <c r="M243" s="86" t="s">
        <v>516</v>
      </c>
    </row>
    <row r="244" spans="1:13" ht="31.5" hidden="1">
      <c r="A244" s="86" t="s">
        <v>435</v>
      </c>
      <c r="B244" s="86" t="s">
        <v>517</v>
      </c>
      <c r="C244" s="87" t="s">
        <v>518</v>
      </c>
      <c r="D244" s="87"/>
      <c r="E244" s="87"/>
      <c r="G244" s="88"/>
      <c r="H244" s="95">
        <v>131</v>
      </c>
      <c r="I244" s="96"/>
      <c r="M244" s="86" t="s">
        <v>447</v>
      </c>
    </row>
    <row r="245" spans="1:13" ht="47.25" hidden="1">
      <c r="A245" s="86" t="s">
        <v>435</v>
      </c>
      <c r="B245" s="86" t="s">
        <v>517</v>
      </c>
      <c r="C245" s="87" t="s">
        <v>448</v>
      </c>
      <c r="D245" s="87"/>
      <c r="E245" s="87"/>
      <c r="G245" s="88"/>
      <c r="H245" s="95">
        <v>23</v>
      </c>
      <c r="I245" s="96"/>
      <c r="M245" s="86" t="s">
        <v>449</v>
      </c>
    </row>
    <row r="246" spans="1:13" hidden="1">
      <c r="A246" s="86" t="s">
        <v>450</v>
      </c>
      <c r="B246" s="86" t="s">
        <v>653</v>
      </c>
      <c r="C246" s="87" t="s">
        <v>451</v>
      </c>
      <c r="D246" s="87"/>
      <c r="E246" s="87"/>
      <c r="G246" s="88"/>
      <c r="H246" s="95">
        <v>143</v>
      </c>
      <c r="I246" s="96"/>
      <c r="M246" s="86" t="s">
        <v>452</v>
      </c>
    </row>
    <row r="247" spans="1:13" hidden="1">
      <c r="A247" s="86" t="s">
        <v>450</v>
      </c>
      <c r="B247" s="86" t="s">
        <v>453</v>
      </c>
      <c r="C247" s="87" t="s">
        <v>454</v>
      </c>
      <c r="D247" s="87"/>
      <c r="E247" s="87"/>
      <c r="G247" s="88"/>
      <c r="H247" s="94">
        <v>370</v>
      </c>
      <c r="I247" s="93"/>
      <c r="M247" s="86" t="s">
        <v>455</v>
      </c>
    </row>
    <row r="248" spans="1:13" hidden="1">
      <c r="A248" s="86" t="s">
        <v>450</v>
      </c>
      <c r="B248" s="86" t="s">
        <v>456</v>
      </c>
      <c r="C248" s="87" t="s">
        <v>457</v>
      </c>
      <c r="D248" s="87"/>
      <c r="E248" s="87"/>
      <c r="G248" s="88"/>
      <c r="H248" s="95">
        <v>39</v>
      </c>
      <c r="I248" s="96"/>
      <c r="M248" s="86" t="s">
        <v>650</v>
      </c>
    </row>
    <row r="249" spans="1:13" hidden="1">
      <c r="A249" s="86" t="s">
        <v>450</v>
      </c>
      <c r="B249" s="86" t="s">
        <v>965</v>
      </c>
      <c r="C249" s="87" t="s">
        <v>373</v>
      </c>
      <c r="D249" s="87"/>
      <c r="E249" s="87"/>
      <c r="G249" s="88"/>
      <c r="H249" s="95">
        <f>3.2*28.3495</f>
        <v>90.718400000000003</v>
      </c>
      <c r="I249" s="96"/>
      <c r="J249" s="88" t="s">
        <v>617</v>
      </c>
      <c r="M249" s="86" t="s">
        <v>374</v>
      </c>
    </row>
    <row r="250" spans="1:13" hidden="1">
      <c r="A250" s="86" t="s">
        <v>450</v>
      </c>
      <c r="B250" s="86" t="s">
        <v>375</v>
      </c>
      <c r="C250" s="87" t="s">
        <v>376</v>
      </c>
      <c r="D250" s="87"/>
      <c r="E250" s="87"/>
      <c r="G250" s="88"/>
      <c r="H250" s="95">
        <v>71</v>
      </c>
      <c r="I250" s="96"/>
      <c r="M250" s="86" t="s">
        <v>650</v>
      </c>
    </row>
    <row r="251" spans="1:13" ht="47.25" hidden="1">
      <c r="A251" s="86" t="s">
        <v>377</v>
      </c>
      <c r="B251" s="86" t="s">
        <v>378</v>
      </c>
      <c r="C251" s="87" t="s">
        <v>379</v>
      </c>
      <c r="D251" s="87"/>
      <c r="E251" s="87"/>
      <c r="G251" s="88"/>
      <c r="H251" s="94">
        <v>199</v>
      </c>
      <c r="I251" s="93"/>
      <c r="M251" s="86" t="s">
        <v>380</v>
      </c>
    </row>
    <row r="252" spans="1:13" ht="47.25" hidden="1">
      <c r="A252" s="86" t="s">
        <v>377</v>
      </c>
      <c r="B252" s="86" t="s">
        <v>381</v>
      </c>
      <c r="C252" s="87" t="s">
        <v>382</v>
      </c>
      <c r="D252" s="87"/>
      <c r="E252" s="87"/>
      <c r="G252" s="88"/>
      <c r="H252" s="94">
        <v>678</v>
      </c>
      <c r="I252" s="93"/>
      <c r="M252" s="86" t="s">
        <v>467</v>
      </c>
    </row>
    <row r="253" spans="1:13" ht="31.5" hidden="1">
      <c r="A253" s="86" t="s">
        <v>377</v>
      </c>
      <c r="B253" s="86" t="s">
        <v>468</v>
      </c>
      <c r="C253" s="87" t="s">
        <v>469</v>
      </c>
      <c r="D253" s="87"/>
      <c r="E253" s="87"/>
      <c r="G253" s="88"/>
      <c r="H253" s="94">
        <v>256</v>
      </c>
      <c r="I253" s="93"/>
      <c r="M253" s="86" t="s">
        <v>391</v>
      </c>
    </row>
    <row r="254" spans="1:13" ht="31.5" hidden="1">
      <c r="A254" s="86" t="s">
        <v>377</v>
      </c>
      <c r="B254" s="86" t="s">
        <v>392</v>
      </c>
      <c r="C254" s="87" t="s">
        <v>393</v>
      </c>
      <c r="D254" s="87"/>
      <c r="E254" s="87"/>
      <c r="G254" s="88"/>
      <c r="H254" s="94">
        <v>189</v>
      </c>
      <c r="I254" s="93"/>
      <c r="M254" s="86" t="s">
        <v>471</v>
      </c>
    </row>
    <row r="255" spans="1:13" ht="31.5" hidden="1">
      <c r="A255" s="86" t="s">
        <v>377</v>
      </c>
      <c r="B255" s="86" t="s">
        <v>472</v>
      </c>
      <c r="C255" s="87" t="s">
        <v>473</v>
      </c>
      <c r="D255" s="87"/>
      <c r="E255" s="87"/>
      <c r="G255" s="88"/>
      <c r="H255" s="94">
        <v>325</v>
      </c>
      <c r="I255" s="93"/>
      <c r="M255" s="86" t="s">
        <v>474</v>
      </c>
    </row>
    <row r="256" spans="1:13" ht="31.5" hidden="1">
      <c r="A256" s="86" t="s">
        <v>377</v>
      </c>
      <c r="B256" s="86" t="s">
        <v>514</v>
      </c>
      <c r="C256" s="87" t="s">
        <v>475</v>
      </c>
      <c r="D256" s="87"/>
      <c r="E256" s="87"/>
      <c r="G256" s="88"/>
      <c r="H256" s="94">
        <v>94</v>
      </c>
      <c r="I256" s="93"/>
      <c r="M256" s="86" t="s">
        <v>476</v>
      </c>
    </row>
    <row r="257" spans="1:13" ht="31.5" hidden="1">
      <c r="A257" s="86" t="s">
        <v>377</v>
      </c>
      <c r="B257" s="86" t="s">
        <v>477</v>
      </c>
      <c r="C257" s="87" t="s">
        <v>408</v>
      </c>
      <c r="D257" s="87"/>
      <c r="E257" s="87"/>
      <c r="G257" s="88"/>
      <c r="H257" s="94">
        <v>4</v>
      </c>
      <c r="I257" s="93"/>
      <c r="M257" s="86" t="s">
        <v>409</v>
      </c>
    </row>
    <row r="258" spans="1:13" ht="47.25" hidden="1">
      <c r="A258" s="86" t="s">
        <v>377</v>
      </c>
      <c r="B258" s="86" t="s">
        <v>745</v>
      </c>
      <c r="C258" s="87" t="s">
        <v>410</v>
      </c>
      <c r="D258" s="87"/>
      <c r="E258" s="87"/>
      <c r="G258" s="88"/>
      <c r="H258" s="94">
        <v>92</v>
      </c>
      <c r="I258" s="93"/>
      <c r="M258" s="86" t="s">
        <v>650</v>
      </c>
    </row>
    <row r="259" spans="1:13" ht="31.5" hidden="1">
      <c r="A259" s="86" t="s">
        <v>377</v>
      </c>
      <c r="B259" s="86" t="s">
        <v>411</v>
      </c>
      <c r="C259" s="87" t="s">
        <v>412</v>
      </c>
      <c r="D259" s="87"/>
      <c r="E259" s="87"/>
      <c r="G259" s="88"/>
      <c r="H259" s="94">
        <v>1218</v>
      </c>
      <c r="I259" s="93"/>
      <c r="M259" s="86" t="s">
        <v>413</v>
      </c>
    </row>
    <row r="260" spans="1:13" hidden="1">
      <c r="A260" s="86" t="s">
        <v>414</v>
      </c>
      <c r="B260" s="86" t="s">
        <v>805</v>
      </c>
      <c r="C260" s="87" t="s">
        <v>415</v>
      </c>
      <c r="D260" s="87"/>
      <c r="E260" s="87"/>
      <c r="G260" s="88"/>
      <c r="H260" s="94">
        <v>1410</v>
      </c>
      <c r="I260" s="93"/>
      <c r="J260" s="88" t="s">
        <v>416</v>
      </c>
      <c r="K260" s="88" t="s">
        <v>417</v>
      </c>
      <c r="M260" s="86" t="s">
        <v>418</v>
      </c>
    </row>
    <row r="261" spans="1:13" hidden="1">
      <c r="A261" s="86" t="s">
        <v>414</v>
      </c>
      <c r="B261" s="86" t="s">
        <v>629</v>
      </c>
      <c r="C261" s="87" t="s">
        <v>317</v>
      </c>
      <c r="D261" s="87"/>
      <c r="E261" s="87"/>
      <c r="G261" s="88"/>
      <c r="H261" s="94">
        <v>275</v>
      </c>
      <c r="I261" s="93"/>
      <c r="M261" s="86" t="s">
        <v>318</v>
      </c>
    </row>
    <row r="262" spans="1:13" ht="31.5" hidden="1">
      <c r="A262" s="86" t="s">
        <v>319</v>
      </c>
      <c r="B262" s="86" t="s">
        <v>320</v>
      </c>
      <c r="C262" s="87" t="s">
        <v>321</v>
      </c>
      <c r="D262" s="87"/>
      <c r="E262" s="87"/>
      <c r="G262" s="88"/>
      <c r="H262" s="94">
        <v>1165</v>
      </c>
      <c r="I262" s="93"/>
      <c r="J262" s="88" t="s">
        <v>322</v>
      </c>
      <c r="K262" s="88" t="s">
        <v>323</v>
      </c>
      <c r="M262" s="86" t="s">
        <v>324</v>
      </c>
    </row>
    <row r="263" spans="1:13" ht="47.25" hidden="1">
      <c r="A263" s="86" t="s">
        <v>319</v>
      </c>
      <c r="B263" s="86" t="s">
        <v>745</v>
      </c>
      <c r="C263" s="87" t="s">
        <v>325</v>
      </c>
      <c r="D263" s="87"/>
      <c r="E263" s="87"/>
      <c r="G263" s="88"/>
      <c r="H263" s="94">
        <v>136</v>
      </c>
      <c r="I263" s="93"/>
      <c r="J263" s="88" t="s">
        <v>326</v>
      </c>
      <c r="M263" s="86" t="s">
        <v>327</v>
      </c>
    </row>
    <row r="264" spans="1:13" ht="31.5" hidden="1">
      <c r="A264" s="86" t="s">
        <v>319</v>
      </c>
      <c r="B264" s="86" t="s">
        <v>745</v>
      </c>
      <c r="C264" s="87" t="s">
        <v>431</v>
      </c>
      <c r="D264" s="87"/>
      <c r="E264" s="87"/>
      <c r="G264" s="88"/>
      <c r="H264" s="94">
        <v>170</v>
      </c>
      <c r="I264" s="93"/>
      <c r="M264" s="86" t="s">
        <v>427</v>
      </c>
    </row>
    <row r="265" spans="1:13" ht="31.5" hidden="1">
      <c r="A265" s="86" t="s">
        <v>319</v>
      </c>
      <c r="B265" s="86" t="s">
        <v>847</v>
      </c>
      <c r="C265" s="87" t="s">
        <v>432</v>
      </c>
      <c r="D265" s="87"/>
      <c r="E265" s="87"/>
      <c r="G265" s="88"/>
      <c r="H265" s="95">
        <v>484</v>
      </c>
      <c r="I265" s="96"/>
      <c r="M265" s="86" t="s">
        <v>433</v>
      </c>
    </row>
    <row r="266" spans="1:13" ht="63" hidden="1">
      <c r="A266" s="86" t="s">
        <v>335</v>
      </c>
      <c r="B266" s="86" t="s">
        <v>336</v>
      </c>
      <c r="C266" s="87" t="s">
        <v>337</v>
      </c>
      <c r="D266" s="87"/>
      <c r="E266" s="87"/>
      <c r="G266" s="88"/>
      <c r="H266" s="95">
        <v>45</v>
      </c>
      <c r="I266" s="96"/>
      <c r="M266" s="86" t="s">
        <v>338</v>
      </c>
    </row>
    <row r="267" spans="1:13" ht="63" hidden="1">
      <c r="A267" s="86" t="s">
        <v>335</v>
      </c>
      <c r="B267" s="86" t="s">
        <v>554</v>
      </c>
      <c r="C267" s="87" t="s">
        <v>339</v>
      </c>
      <c r="D267" s="87"/>
      <c r="E267" s="87"/>
      <c r="G267" s="88"/>
      <c r="H267" s="95">
        <v>52</v>
      </c>
      <c r="I267" s="96"/>
      <c r="M267" s="86" t="s">
        <v>340</v>
      </c>
    </row>
    <row r="268" spans="1:13" ht="63" hidden="1">
      <c r="A268" s="86" t="s">
        <v>335</v>
      </c>
      <c r="B268" s="86" t="s">
        <v>341</v>
      </c>
      <c r="C268" s="87" t="s">
        <v>437</v>
      </c>
      <c r="D268" s="87"/>
      <c r="E268" s="87"/>
      <c r="G268" s="88"/>
      <c r="H268" s="95">
        <v>64</v>
      </c>
      <c r="I268" s="96"/>
      <c r="M268" s="86" t="s">
        <v>650</v>
      </c>
    </row>
    <row r="269" spans="1:13" ht="63" hidden="1">
      <c r="A269" s="86" t="s">
        <v>335</v>
      </c>
      <c r="B269" s="86" t="s">
        <v>438</v>
      </c>
      <c r="C269" s="87" t="s">
        <v>439</v>
      </c>
      <c r="D269" s="87"/>
      <c r="E269" s="87"/>
      <c r="G269" s="88"/>
      <c r="H269" s="95">
        <v>285</v>
      </c>
      <c r="I269" s="96"/>
      <c r="M269" s="86" t="s">
        <v>538</v>
      </c>
    </row>
    <row r="270" spans="1:13" ht="63" hidden="1">
      <c r="A270" s="86" t="s">
        <v>335</v>
      </c>
      <c r="B270" s="86" t="s">
        <v>438</v>
      </c>
      <c r="C270" s="87" t="s">
        <v>440</v>
      </c>
      <c r="D270" s="87"/>
      <c r="E270" s="87"/>
      <c r="G270" s="88"/>
      <c r="H270" s="95">
        <v>32</v>
      </c>
      <c r="I270" s="96"/>
      <c r="M270" s="86" t="s">
        <v>538</v>
      </c>
    </row>
    <row r="271" spans="1:13" ht="63" hidden="1">
      <c r="A271" s="86" t="s">
        <v>335</v>
      </c>
      <c r="B271" s="86" t="s">
        <v>441</v>
      </c>
      <c r="C271" s="87" t="s">
        <v>442</v>
      </c>
      <c r="D271" s="87"/>
      <c r="E271" s="87"/>
      <c r="G271" s="88"/>
      <c r="H271" s="95">
        <v>152</v>
      </c>
      <c r="I271" s="96"/>
      <c r="M271" s="86" t="s">
        <v>538</v>
      </c>
    </row>
    <row r="272" spans="1:13" ht="47.25" hidden="1">
      <c r="A272" s="86" t="s">
        <v>443</v>
      </c>
      <c r="B272" s="86" t="s">
        <v>444</v>
      </c>
      <c r="C272" s="87" t="s">
        <v>445</v>
      </c>
      <c r="D272" s="87"/>
      <c r="E272" s="87"/>
      <c r="G272" s="88"/>
      <c r="H272" s="94">
        <v>202</v>
      </c>
      <c r="I272" s="93"/>
      <c r="M272" s="86" t="s">
        <v>446</v>
      </c>
    </row>
    <row r="273" spans="1:13" hidden="1">
      <c r="A273" s="86" t="s">
        <v>443</v>
      </c>
      <c r="B273" s="86" t="s">
        <v>362</v>
      </c>
      <c r="C273" s="87" t="s">
        <v>363</v>
      </c>
      <c r="D273" s="87"/>
      <c r="E273" s="87"/>
      <c r="G273" s="88"/>
      <c r="H273" s="94">
        <v>34.5</v>
      </c>
      <c r="I273" s="93"/>
      <c r="M273" s="86" t="s">
        <v>364</v>
      </c>
    </row>
    <row r="274" spans="1:13" ht="31.5" hidden="1">
      <c r="A274" s="86" t="s">
        <v>443</v>
      </c>
      <c r="B274" s="86" t="s">
        <v>365</v>
      </c>
      <c r="C274" s="87" t="s">
        <v>366</v>
      </c>
      <c r="D274" s="87"/>
      <c r="E274" s="87"/>
      <c r="G274" s="88"/>
      <c r="H274" s="94">
        <v>20</v>
      </c>
      <c r="I274" s="93"/>
      <c r="M274" s="86" t="s">
        <v>367</v>
      </c>
    </row>
    <row r="275" spans="1:13" ht="31.5" hidden="1">
      <c r="A275" s="86" t="s">
        <v>443</v>
      </c>
      <c r="B275" s="86" t="s">
        <v>368</v>
      </c>
      <c r="C275" s="87" t="s">
        <v>369</v>
      </c>
      <c r="D275" s="87"/>
      <c r="E275" s="87"/>
      <c r="G275" s="88"/>
      <c r="H275" s="94">
        <v>28</v>
      </c>
      <c r="I275" s="93"/>
      <c r="M275" s="86" t="s">
        <v>370</v>
      </c>
    </row>
    <row r="276" spans="1:13" ht="31.5" hidden="1">
      <c r="A276" s="86" t="s">
        <v>443</v>
      </c>
      <c r="B276" s="86" t="s">
        <v>371</v>
      </c>
      <c r="C276" s="87" t="s">
        <v>372</v>
      </c>
      <c r="D276" s="87"/>
      <c r="E276" s="87"/>
      <c r="G276" s="88"/>
      <c r="H276" s="94">
        <v>44</v>
      </c>
      <c r="I276" s="93"/>
      <c r="M276" s="86" t="s">
        <v>650</v>
      </c>
    </row>
    <row r="277" spans="1:13" ht="47.25" hidden="1">
      <c r="A277" s="86" t="s">
        <v>443</v>
      </c>
      <c r="B277" s="86" t="s">
        <v>745</v>
      </c>
      <c r="C277" s="87" t="s">
        <v>251</v>
      </c>
      <c r="D277" s="87"/>
      <c r="E277" s="87"/>
      <c r="G277" s="88"/>
      <c r="H277" s="94">
        <v>109</v>
      </c>
      <c r="I277" s="93"/>
      <c r="M277" s="86" t="s">
        <v>650</v>
      </c>
    </row>
    <row r="278" spans="1:13" ht="31.5" hidden="1">
      <c r="A278" s="86" t="s">
        <v>443</v>
      </c>
      <c r="B278" s="86" t="s">
        <v>252</v>
      </c>
      <c r="C278" s="87" t="s">
        <v>253</v>
      </c>
      <c r="D278" s="87"/>
      <c r="E278" s="87"/>
      <c r="G278" s="88"/>
      <c r="H278" s="94">
        <v>20</v>
      </c>
      <c r="I278" s="93"/>
      <c r="M278" s="86" t="s">
        <v>650</v>
      </c>
    </row>
    <row r="279" spans="1:13" hidden="1">
      <c r="A279" s="86" t="s">
        <v>443</v>
      </c>
      <c r="B279" s="86" t="s">
        <v>254</v>
      </c>
      <c r="C279" s="87" t="s">
        <v>255</v>
      </c>
      <c r="D279" s="87"/>
      <c r="E279" s="87"/>
      <c r="G279" s="88"/>
      <c r="H279" s="94">
        <v>28</v>
      </c>
      <c r="I279" s="93"/>
      <c r="M279" s="86" t="s">
        <v>256</v>
      </c>
    </row>
    <row r="280" spans="1:13" ht="31.5" hidden="1">
      <c r="A280" s="86" t="s">
        <v>443</v>
      </c>
      <c r="B280" s="86" t="s">
        <v>257</v>
      </c>
      <c r="C280" s="87" t="s">
        <v>258</v>
      </c>
      <c r="D280" s="87"/>
      <c r="E280" s="87"/>
      <c r="G280" s="88"/>
      <c r="H280" s="94">
        <v>32</v>
      </c>
      <c r="I280" s="93"/>
      <c r="M280" s="86" t="s">
        <v>650</v>
      </c>
    </row>
    <row r="281" spans="1:13" hidden="1">
      <c r="A281" s="86" t="s">
        <v>443</v>
      </c>
      <c r="B281" s="86" t="s">
        <v>259</v>
      </c>
      <c r="C281" s="87" t="s">
        <v>260</v>
      </c>
      <c r="D281" s="87"/>
      <c r="E281" s="87"/>
      <c r="G281" s="88">
        <v>24.95</v>
      </c>
      <c r="H281" s="94">
        <v>34</v>
      </c>
      <c r="I281" s="93"/>
      <c r="J281" s="88" t="s">
        <v>261</v>
      </c>
      <c r="M281" s="86" t="s">
        <v>262</v>
      </c>
    </row>
    <row r="282" spans="1:13" hidden="1">
      <c r="B282" s="98" t="s">
        <v>263</v>
      </c>
      <c r="D282" s="87"/>
      <c r="E282" s="87"/>
      <c r="G282" s="99">
        <f>SUM(G1:G278)</f>
        <v>40032.550000000017</v>
      </c>
      <c r="H282" s="100"/>
      <c r="I282" s="101"/>
    </row>
    <row r="283" spans="1:13" hidden="1">
      <c r="B283" s="98" t="s">
        <v>264</v>
      </c>
      <c r="D283" s="87"/>
      <c r="E283" s="87"/>
      <c r="G283" s="88"/>
      <c r="H283" s="102">
        <f>SUM(H1:H281)/1000</f>
        <v>258.60970449500002</v>
      </c>
      <c r="I283" s="103"/>
      <c r="J283" s="104">
        <f>H283/13.6</f>
        <v>19.015419448161765</v>
      </c>
      <c r="K283" s="88" t="s">
        <v>265</v>
      </c>
      <c r="M283" s="86" t="s">
        <v>266</v>
      </c>
    </row>
    <row r="284" spans="1:13" hidden="1">
      <c r="B284" s="98" t="s">
        <v>267</v>
      </c>
      <c r="D284" s="87"/>
      <c r="E284" s="87"/>
      <c r="G284" s="88"/>
      <c r="H284" s="102">
        <f>H283*2.2046</f>
        <v>570.13095452967707</v>
      </c>
      <c r="I284" s="103"/>
      <c r="J284" s="104">
        <f>H284/30</f>
        <v>19.004365150989237</v>
      </c>
      <c r="K284" s="88" t="s">
        <v>265</v>
      </c>
      <c r="M284" s="86" t="s">
        <v>268</v>
      </c>
    </row>
    <row r="285" spans="1:13" hidden="1">
      <c r="D285" s="87"/>
      <c r="E285" s="87"/>
      <c r="G285" s="88"/>
      <c r="H285" s="94"/>
      <c r="I285" s="93"/>
    </row>
    <row r="286" spans="1:13" hidden="1">
      <c r="D286" s="87"/>
      <c r="E286" s="87"/>
      <c r="G286" s="88"/>
      <c r="H286" s="94"/>
      <c r="I286" s="93"/>
    </row>
    <row r="287" spans="1:13" hidden="1">
      <c r="D287" s="87"/>
      <c r="E287" s="87"/>
      <c r="G287" s="88"/>
      <c r="H287" s="93"/>
      <c r="I287" s="93"/>
    </row>
    <row r="288" spans="1:13" hidden="1">
      <c r="D288" s="87"/>
      <c r="E288" s="87"/>
      <c r="G288" s="88"/>
      <c r="H288" s="93"/>
      <c r="I288" s="93"/>
      <c r="M288" s="86" t="s">
        <v>650</v>
      </c>
    </row>
    <row r="289" spans="3:9" hidden="1">
      <c r="D289" s="87"/>
      <c r="E289" s="87"/>
      <c r="G289" s="88"/>
      <c r="H289" s="93"/>
      <c r="I289" s="93"/>
    </row>
    <row r="290" spans="3:9" hidden="1">
      <c r="D290" s="87"/>
      <c r="E290" s="87"/>
      <c r="G290" s="88"/>
      <c r="H290" s="105"/>
      <c r="I290" s="105"/>
    </row>
    <row r="291" spans="3:9" hidden="1">
      <c r="D291" s="87"/>
      <c r="E291" s="87"/>
      <c r="G291" s="88"/>
    </row>
    <row r="292" spans="3:9" hidden="1">
      <c r="D292" s="87"/>
      <c r="E292" s="87"/>
      <c r="G292" s="88"/>
    </row>
    <row r="293" spans="3:9" hidden="1">
      <c r="D293" s="87"/>
      <c r="E293" s="87"/>
      <c r="G293" s="88"/>
    </row>
    <row r="294" spans="3:9" hidden="1">
      <c r="D294" s="87"/>
      <c r="E294" s="87"/>
      <c r="G294" s="88"/>
    </row>
    <row r="295" spans="3:9" hidden="1">
      <c r="D295" s="87"/>
      <c r="E295" s="87"/>
      <c r="G295" s="88"/>
    </row>
    <row r="296" spans="3:9" hidden="1">
      <c r="C296" s="87" t="s">
        <v>383</v>
      </c>
      <c r="D296" s="87"/>
      <c r="E296" s="87"/>
      <c r="G296" s="88"/>
    </row>
    <row r="297" spans="3:9" hidden="1">
      <c r="C297" s="87" t="s">
        <v>384</v>
      </c>
      <c r="D297" s="87"/>
      <c r="E297" s="87"/>
      <c r="G297" s="88"/>
    </row>
    <row r="298" spans="3:9" hidden="1">
      <c r="C298" s="87" t="s">
        <v>385</v>
      </c>
      <c r="D298" s="87"/>
      <c r="E298" s="87"/>
      <c r="G298" s="88"/>
    </row>
    <row r="299" spans="3:9" hidden="1">
      <c r="C299" s="87" t="s">
        <v>386</v>
      </c>
      <c r="D299" s="87"/>
      <c r="E299" s="87"/>
      <c r="G299" s="88"/>
    </row>
    <row r="300" spans="3:9" hidden="1">
      <c r="C300" s="87" t="s">
        <v>387</v>
      </c>
      <c r="D300" s="87"/>
      <c r="E300" s="87"/>
      <c r="G300" s="88"/>
    </row>
    <row r="301" spans="3:9" hidden="1">
      <c r="D301" s="87"/>
      <c r="E301" s="87"/>
      <c r="G301" s="88"/>
    </row>
    <row r="302" spans="3:9" hidden="1">
      <c r="D302" s="87"/>
      <c r="E302" s="87"/>
      <c r="G302" s="88"/>
    </row>
    <row r="303" spans="3:9" hidden="1">
      <c r="D303" s="87"/>
      <c r="E303" s="87"/>
      <c r="G303" s="88"/>
    </row>
    <row r="304" spans="3:9" hidden="1">
      <c r="D304" s="87"/>
      <c r="E304" s="87"/>
      <c r="G304" s="88"/>
    </row>
    <row r="305" spans="3:11" hidden="1">
      <c r="C305" s="87" t="s">
        <v>388</v>
      </c>
      <c r="D305" s="87"/>
      <c r="E305" s="87"/>
      <c r="G305" s="88"/>
      <c r="H305" s="88">
        <v>1663</v>
      </c>
      <c r="J305" s="88" t="s">
        <v>389</v>
      </c>
    </row>
    <row r="306" spans="3:11" hidden="1">
      <c r="D306" s="87"/>
      <c r="E306" s="87"/>
      <c r="G306" s="88"/>
      <c r="H306" s="91">
        <f>H305*2.20462262/1000</f>
        <v>3.6662874170599999</v>
      </c>
      <c r="I306" s="91"/>
      <c r="J306" s="88" t="s">
        <v>390</v>
      </c>
    </row>
    <row r="307" spans="3:11" hidden="1">
      <c r="D307" s="87"/>
      <c r="E307" s="87"/>
      <c r="G307" s="88"/>
    </row>
    <row r="308" spans="3:11" hidden="1">
      <c r="C308" s="87" t="s">
        <v>395</v>
      </c>
      <c r="D308" s="87"/>
      <c r="E308" s="87"/>
      <c r="G308" s="88"/>
      <c r="H308" s="88">
        <v>1003</v>
      </c>
      <c r="J308" s="88" t="s">
        <v>389</v>
      </c>
    </row>
    <row r="309" spans="3:11" hidden="1">
      <c r="D309" s="87"/>
      <c r="E309" s="87"/>
      <c r="G309" s="88"/>
      <c r="H309" s="91">
        <f>H308*2.20462262/1000</f>
        <v>2.2112364878599995</v>
      </c>
      <c r="I309" s="91"/>
      <c r="J309" s="88" t="s">
        <v>390</v>
      </c>
      <c r="K309" s="88" t="s">
        <v>396</v>
      </c>
    </row>
    <row r="310" spans="3:11" hidden="1">
      <c r="D310" s="87"/>
      <c r="E310" s="87"/>
      <c r="G310" s="88"/>
    </row>
    <row r="311" spans="3:11" hidden="1">
      <c r="C311" s="87" t="s">
        <v>397</v>
      </c>
      <c r="D311" s="87"/>
      <c r="E311" s="87"/>
      <c r="G311" s="88"/>
      <c r="H311" s="88" t="s">
        <v>398</v>
      </c>
    </row>
  </sheetData>
  <phoneticPr fontId="7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F57"/>
  <sheetViews>
    <sheetView topLeftCell="A7" workbookViewId="0">
      <selection activeCell="D51" sqref="D51"/>
    </sheetView>
  </sheetViews>
  <sheetFormatPr defaultColWidth="14.42578125" defaultRowHeight="15.75" customHeight="1"/>
  <cols>
    <col min="1" max="1" width="18.7109375" style="124" customWidth="1"/>
    <col min="2" max="2" width="21.42578125" style="124" customWidth="1"/>
    <col min="3" max="3" width="7" style="124" customWidth="1"/>
    <col min="4" max="4" width="9.42578125" style="129" customWidth="1"/>
    <col min="5" max="5" width="10" style="124" customWidth="1"/>
    <col min="6" max="6" width="9" style="129" customWidth="1"/>
    <col min="7" max="7" width="19.85546875" style="124" customWidth="1"/>
    <col min="8" max="16384" width="14.42578125" style="124"/>
  </cols>
  <sheetData>
    <row r="1" spans="1:6" ht="26.25">
      <c r="A1" s="132" t="s">
        <v>160</v>
      </c>
      <c r="B1" s="132" t="s">
        <v>958</v>
      </c>
      <c r="C1" s="132" t="s">
        <v>810</v>
      </c>
      <c r="D1" s="134" t="s">
        <v>161</v>
      </c>
      <c r="E1" s="132" t="s">
        <v>162</v>
      </c>
      <c r="F1" s="133" t="s">
        <v>163</v>
      </c>
    </row>
    <row r="2" spans="1:6" ht="15">
      <c r="A2" s="123" t="s">
        <v>805</v>
      </c>
      <c r="B2" s="123" t="s">
        <v>164</v>
      </c>
      <c r="C2" s="123">
        <v>800</v>
      </c>
      <c r="D2" s="128">
        <v>21</v>
      </c>
      <c r="E2" s="123" t="s">
        <v>165</v>
      </c>
      <c r="F2" s="128">
        <v>0</v>
      </c>
    </row>
    <row r="3" spans="1:6" ht="15">
      <c r="A3" s="123" t="s">
        <v>166</v>
      </c>
      <c r="B3" s="123" t="s">
        <v>167</v>
      </c>
      <c r="C3" s="123">
        <v>450</v>
      </c>
      <c r="D3" s="128">
        <v>29</v>
      </c>
      <c r="E3" s="123" t="s">
        <v>165</v>
      </c>
      <c r="F3" s="128">
        <v>0</v>
      </c>
    </row>
    <row r="4" spans="1:6" ht="15">
      <c r="A4" s="123" t="s">
        <v>805</v>
      </c>
      <c r="B4" s="123" t="s">
        <v>168</v>
      </c>
      <c r="C4" s="123">
        <v>500</v>
      </c>
      <c r="D4" s="128">
        <v>29</v>
      </c>
      <c r="E4" s="123" t="s">
        <v>165</v>
      </c>
      <c r="F4" s="128">
        <v>0</v>
      </c>
    </row>
    <row r="5" spans="1:6" ht="15">
      <c r="A5" s="123" t="s">
        <v>865</v>
      </c>
      <c r="B5" s="123" t="s">
        <v>169</v>
      </c>
      <c r="C5" s="123">
        <v>450</v>
      </c>
      <c r="D5" s="128">
        <v>30</v>
      </c>
      <c r="E5" s="123" t="s">
        <v>165</v>
      </c>
      <c r="F5" s="128">
        <v>0</v>
      </c>
    </row>
    <row r="6" spans="1:6" ht="15">
      <c r="A6" s="123" t="s">
        <v>865</v>
      </c>
      <c r="B6" s="123" t="s">
        <v>855</v>
      </c>
      <c r="C6" s="123">
        <v>330</v>
      </c>
      <c r="D6" s="128">
        <v>32</v>
      </c>
      <c r="E6" s="123" t="s">
        <v>165</v>
      </c>
      <c r="F6" s="128">
        <v>0</v>
      </c>
    </row>
    <row r="7" spans="1:6" ht="15">
      <c r="A7" s="123" t="s">
        <v>805</v>
      </c>
      <c r="B7" s="123" t="s">
        <v>170</v>
      </c>
      <c r="C7" s="123">
        <v>330</v>
      </c>
      <c r="D7" s="128">
        <v>33</v>
      </c>
      <c r="E7" s="123" t="s">
        <v>165</v>
      </c>
      <c r="F7" s="128">
        <v>0</v>
      </c>
    </row>
    <row r="8" spans="1:6" ht="15">
      <c r="A8" s="123" t="s">
        <v>805</v>
      </c>
      <c r="B8" s="123" t="s">
        <v>171</v>
      </c>
      <c r="C8" s="123">
        <v>350</v>
      </c>
      <c r="D8" s="128">
        <v>35</v>
      </c>
      <c r="E8" s="123" t="s">
        <v>165</v>
      </c>
      <c r="F8" s="128">
        <v>0</v>
      </c>
    </row>
    <row r="9" spans="1:6" ht="15">
      <c r="A9" s="123" t="s">
        <v>932</v>
      </c>
      <c r="B9" s="123" t="s">
        <v>172</v>
      </c>
      <c r="C9" s="123">
        <v>299</v>
      </c>
      <c r="D9" s="128">
        <v>38</v>
      </c>
      <c r="E9" s="123" t="s">
        <v>165</v>
      </c>
      <c r="F9" s="128">
        <v>0</v>
      </c>
    </row>
    <row r="10" spans="1:6" ht="15">
      <c r="A10" s="123" t="s">
        <v>805</v>
      </c>
      <c r="B10" s="123" t="s">
        <v>173</v>
      </c>
      <c r="C10" s="123">
        <v>380</v>
      </c>
      <c r="D10" s="128">
        <v>38</v>
      </c>
      <c r="E10" s="123" t="s">
        <v>165</v>
      </c>
      <c r="F10" s="128">
        <v>0</v>
      </c>
    </row>
    <row r="11" spans="1:6" ht="15">
      <c r="A11" s="123" t="s">
        <v>851</v>
      </c>
      <c r="B11" s="123" t="s">
        <v>853</v>
      </c>
      <c r="C11" s="123">
        <v>280</v>
      </c>
      <c r="D11" s="128">
        <v>39</v>
      </c>
      <c r="E11" s="123" t="s">
        <v>165</v>
      </c>
      <c r="F11" s="128">
        <v>0</v>
      </c>
    </row>
    <row r="12" spans="1:6" ht="15">
      <c r="A12" s="123" t="s">
        <v>166</v>
      </c>
      <c r="B12" s="123" t="s">
        <v>174</v>
      </c>
      <c r="C12" s="123">
        <v>390</v>
      </c>
      <c r="D12" s="128">
        <v>40</v>
      </c>
      <c r="E12" s="123" t="s">
        <v>165</v>
      </c>
      <c r="F12" s="128">
        <v>0</v>
      </c>
    </row>
    <row r="13" spans="1:6" ht="15">
      <c r="A13" s="123" t="s">
        <v>802</v>
      </c>
      <c r="B13" s="123" t="s">
        <v>175</v>
      </c>
      <c r="C13" s="123">
        <v>90</v>
      </c>
      <c r="D13" s="128">
        <v>42</v>
      </c>
      <c r="E13" s="123" t="s">
        <v>165</v>
      </c>
      <c r="F13" s="128">
        <v>0</v>
      </c>
    </row>
    <row r="14" spans="1:6" ht="15">
      <c r="A14" s="123" t="s">
        <v>802</v>
      </c>
      <c r="B14" s="123" t="s">
        <v>919</v>
      </c>
      <c r="C14" s="123">
        <v>110</v>
      </c>
      <c r="D14" s="128">
        <v>42</v>
      </c>
      <c r="E14" s="123" t="s">
        <v>165</v>
      </c>
      <c r="F14" s="128">
        <v>0</v>
      </c>
    </row>
    <row r="15" spans="1:6" ht="15">
      <c r="A15" s="123" t="s">
        <v>865</v>
      </c>
      <c r="B15" s="123" t="s">
        <v>176</v>
      </c>
      <c r="C15" s="123">
        <v>360</v>
      </c>
      <c r="D15" s="128">
        <v>45</v>
      </c>
      <c r="E15" s="123" t="s">
        <v>165</v>
      </c>
      <c r="F15" s="128">
        <v>0</v>
      </c>
    </row>
    <row r="16" spans="1:6" ht="15">
      <c r="A16" s="123" t="s">
        <v>733</v>
      </c>
      <c r="B16" s="123" t="s">
        <v>177</v>
      </c>
      <c r="C16" s="123">
        <v>269</v>
      </c>
      <c r="D16" s="128">
        <v>46</v>
      </c>
      <c r="E16" s="123" t="s">
        <v>165</v>
      </c>
      <c r="F16" s="128">
        <v>0</v>
      </c>
    </row>
    <row r="17" spans="1:6" ht="15">
      <c r="A17" s="123" t="s">
        <v>932</v>
      </c>
      <c r="B17" s="123" t="s">
        <v>178</v>
      </c>
      <c r="C17" s="123">
        <v>299</v>
      </c>
      <c r="D17" s="128">
        <v>46</v>
      </c>
      <c r="E17" s="123" t="s">
        <v>165</v>
      </c>
      <c r="F17" s="128">
        <v>0</v>
      </c>
    </row>
    <row r="18" spans="1:6" ht="15">
      <c r="A18" s="123" t="s">
        <v>166</v>
      </c>
      <c r="B18" s="123" t="s">
        <v>179</v>
      </c>
      <c r="C18" s="123">
        <v>380</v>
      </c>
      <c r="D18" s="128">
        <v>46</v>
      </c>
      <c r="E18" s="123" t="s">
        <v>165</v>
      </c>
      <c r="F18" s="128">
        <v>0</v>
      </c>
    </row>
    <row r="19" spans="1:6" ht="15">
      <c r="A19" s="123" t="s">
        <v>805</v>
      </c>
      <c r="B19" s="123" t="s">
        <v>180</v>
      </c>
      <c r="C19" s="123">
        <v>280</v>
      </c>
      <c r="D19" s="128">
        <v>53</v>
      </c>
      <c r="E19" s="123" t="s">
        <v>165</v>
      </c>
      <c r="F19" s="128">
        <v>0</v>
      </c>
    </row>
    <row r="20" spans="1:6" ht="15">
      <c r="A20" s="123" t="s">
        <v>802</v>
      </c>
      <c r="B20" s="123" t="s">
        <v>920</v>
      </c>
      <c r="C20" s="123">
        <v>140</v>
      </c>
      <c r="D20" s="128">
        <v>59</v>
      </c>
      <c r="E20" s="123" t="s">
        <v>165</v>
      </c>
      <c r="F20" s="128">
        <v>0</v>
      </c>
    </row>
    <row r="21" spans="1:6" ht="15">
      <c r="A21" s="123" t="s">
        <v>921</v>
      </c>
      <c r="B21" s="123" t="s">
        <v>923</v>
      </c>
      <c r="C21" s="123">
        <v>140</v>
      </c>
      <c r="D21" s="128">
        <v>60</v>
      </c>
      <c r="E21" s="123" t="s">
        <v>165</v>
      </c>
      <c r="F21" s="128">
        <v>0</v>
      </c>
    </row>
    <row r="22" spans="1:6" ht="15">
      <c r="A22" s="123" t="s">
        <v>733</v>
      </c>
      <c r="B22" s="123" t="s">
        <v>181</v>
      </c>
      <c r="C22" s="123">
        <v>193</v>
      </c>
      <c r="D22" s="128">
        <v>60</v>
      </c>
      <c r="E22" s="123" t="s">
        <v>165</v>
      </c>
      <c r="F22" s="128">
        <v>0</v>
      </c>
    </row>
    <row r="23" spans="1:6" ht="15">
      <c r="A23" s="123" t="s">
        <v>166</v>
      </c>
      <c r="B23" s="123" t="s">
        <v>182</v>
      </c>
      <c r="C23" s="123">
        <v>300</v>
      </c>
      <c r="D23" s="128">
        <v>60</v>
      </c>
      <c r="E23" s="123" t="s">
        <v>165</v>
      </c>
      <c r="F23" s="128">
        <v>0</v>
      </c>
    </row>
    <row r="24" spans="1:6" ht="15">
      <c r="A24" s="123" t="s">
        <v>183</v>
      </c>
      <c r="B24" s="123" t="s">
        <v>184</v>
      </c>
      <c r="C24" s="123">
        <v>150</v>
      </c>
      <c r="D24" s="128">
        <v>63</v>
      </c>
      <c r="E24" s="123" t="s">
        <v>165</v>
      </c>
      <c r="F24" s="128">
        <v>0</v>
      </c>
    </row>
    <row r="25" spans="1:6" ht="15">
      <c r="A25" s="123" t="s">
        <v>932</v>
      </c>
      <c r="B25" s="123" t="s">
        <v>185</v>
      </c>
      <c r="C25" s="123">
        <v>179</v>
      </c>
      <c r="D25" s="128">
        <v>66</v>
      </c>
      <c r="E25" s="123" t="s">
        <v>165</v>
      </c>
      <c r="F25" s="128">
        <v>0</v>
      </c>
    </row>
    <row r="26" spans="1:6" ht="15">
      <c r="A26" s="123" t="s">
        <v>186</v>
      </c>
      <c r="B26" s="123" t="s">
        <v>187</v>
      </c>
      <c r="C26" s="123">
        <v>295</v>
      </c>
      <c r="D26" s="128">
        <v>27</v>
      </c>
      <c r="E26" s="123" t="s">
        <v>165</v>
      </c>
      <c r="F26" s="128">
        <v>2</v>
      </c>
    </row>
    <row r="27" spans="1:6" ht="15">
      <c r="A27" s="123" t="s">
        <v>926</v>
      </c>
      <c r="B27" s="123" t="s">
        <v>188</v>
      </c>
      <c r="C27" s="123">
        <v>349</v>
      </c>
      <c r="D27" s="128">
        <v>27</v>
      </c>
      <c r="E27" s="123" t="s">
        <v>165</v>
      </c>
      <c r="F27" s="128">
        <v>2</v>
      </c>
    </row>
    <row r="28" spans="1:6" ht="15">
      <c r="A28" s="123" t="s">
        <v>189</v>
      </c>
      <c r="B28" s="123" t="s">
        <v>29</v>
      </c>
      <c r="C28" s="123">
        <v>200</v>
      </c>
      <c r="D28" s="128">
        <v>28</v>
      </c>
      <c r="E28" s="123" t="s">
        <v>165</v>
      </c>
      <c r="F28" s="128">
        <v>2</v>
      </c>
    </row>
    <row r="29" spans="1:6" ht="15">
      <c r="A29" s="123" t="s">
        <v>30</v>
      </c>
      <c r="B29" s="123" t="s">
        <v>31</v>
      </c>
      <c r="C29" s="123">
        <v>363</v>
      </c>
      <c r="D29" s="128">
        <v>28</v>
      </c>
      <c r="E29" s="123" t="s">
        <v>165</v>
      </c>
      <c r="F29" s="128">
        <v>2</v>
      </c>
    </row>
    <row r="30" spans="1:6" ht="15">
      <c r="A30" s="123" t="s">
        <v>851</v>
      </c>
      <c r="B30" s="123" t="s">
        <v>32</v>
      </c>
      <c r="C30" s="123">
        <v>300</v>
      </c>
      <c r="D30" s="128">
        <v>31</v>
      </c>
      <c r="E30" s="123" t="s">
        <v>165</v>
      </c>
      <c r="F30" s="128">
        <v>2</v>
      </c>
    </row>
    <row r="31" spans="1:6" ht="15">
      <c r="A31" s="123" t="s">
        <v>926</v>
      </c>
      <c r="B31" s="123" t="s">
        <v>33</v>
      </c>
      <c r="C31" s="123">
        <v>360</v>
      </c>
      <c r="D31" s="128">
        <v>38</v>
      </c>
      <c r="E31" s="123" t="s">
        <v>165</v>
      </c>
      <c r="F31" s="128">
        <v>2</v>
      </c>
    </row>
    <row r="32" spans="1:6" ht="15">
      <c r="A32" s="123" t="s">
        <v>932</v>
      </c>
      <c r="B32" s="123" t="s">
        <v>34</v>
      </c>
      <c r="C32" s="123">
        <v>249</v>
      </c>
      <c r="D32" s="128">
        <v>26</v>
      </c>
      <c r="E32" s="123" t="s">
        <v>35</v>
      </c>
      <c r="F32" s="128">
        <v>0</v>
      </c>
    </row>
    <row r="33" spans="1:6" ht="15">
      <c r="A33" s="123" t="s">
        <v>856</v>
      </c>
      <c r="B33" s="123" t="s">
        <v>857</v>
      </c>
      <c r="C33" s="123">
        <v>549</v>
      </c>
      <c r="D33" s="128">
        <v>15</v>
      </c>
      <c r="E33" s="123" t="s">
        <v>35</v>
      </c>
      <c r="F33" s="128">
        <v>1</v>
      </c>
    </row>
    <row r="34" spans="1:6" ht="15">
      <c r="A34" s="123" t="s">
        <v>932</v>
      </c>
      <c r="B34" s="123" t="s">
        <v>34</v>
      </c>
      <c r="C34" s="123">
        <v>249</v>
      </c>
      <c r="D34" s="128">
        <v>20</v>
      </c>
      <c r="E34" s="123" t="s">
        <v>35</v>
      </c>
      <c r="F34" s="128">
        <v>1</v>
      </c>
    </row>
    <row r="35" spans="1:6" ht="15">
      <c r="A35" s="123" t="s">
        <v>36</v>
      </c>
      <c r="B35" s="123" t="s">
        <v>730</v>
      </c>
      <c r="C35" s="123">
        <v>260</v>
      </c>
      <c r="D35" s="128">
        <v>26</v>
      </c>
      <c r="E35" s="123" t="s">
        <v>35</v>
      </c>
      <c r="F35" s="128">
        <v>1</v>
      </c>
    </row>
    <row r="36" spans="1:6" ht="15">
      <c r="A36" s="123" t="s">
        <v>943</v>
      </c>
      <c r="B36" s="123" t="s">
        <v>925</v>
      </c>
      <c r="C36" s="123">
        <v>299</v>
      </c>
      <c r="D36" s="128">
        <v>22</v>
      </c>
      <c r="E36" s="123" t="s">
        <v>35</v>
      </c>
      <c r="F36" s="128">
        <v>2</v>
      </c>
    </row>
    <row r="37" spans="1:6" ht="15">
      <c r="A37" s="123" t="s">
        <v>926</v>
      </c>
      <c r="B37" s="123" t="s">
        <v>37</v>
      </c>
      <c r="C37" s="123">
        <v>264</v>
      </c>
      <c r="D37" s="128">
        <v>26</v>
      </c>
      <c r="E37" s="123" t="s">
        <v>35</v>
      </c>
      <c r="F37" s="128">
        <v>2</v>
      </c>
    </row>
    <row r="38" spans="1:6" ht="15">
      <c r="A38" s="123" t="s">
        <v>30</v>
      </c>
      <c r="B38" s="123" t="s">
        <v>38</v>
      </c>
      <c r="C38" s="123">
        <v>380</v>
      </c>
      <c r="D38" s="128">
        <v>28</v>
      </c>
      <c r="E38" s="123" t="s">
        <v>35</v>
      </c>
      <c r="F38" s="128">
        <v>2</v>
      </c>
    </row>
    <row r="39" spans="1:6" ht="15">
      <c r="A39" s="123" t="s">
        <v>39</v>
      </c>
      <c r="B39" s="123" t="s">
        <v>40</v>
      </c>
      <c r="C39" s="123">
        <v>795</v>
      </c>
      <c r="D39" s="128">
        <v>28</v>
      </c>
      <c r="E39" s="123" t="s">
        <v>35</v>
      </c>
      <c r="F39" s="128">
        <v>2</v>
      </c>
    </row>
    <row r="40" spans="1:6" ht="15">
      <c r="A40" s="123" t="s">
        <v>186</v>
      </c>
      <c r="B40" s="123" t="s">
        <v>41</v>
      </c>
      <c r="C40" s="123">
        <v>325</v>
      </c>
      <c r="D40" s="128">
        <v>30</v>
      </c>
      <c r="E40" s="123" t="s">
        <v>35</v>
      </c>
      <c r="F40" s="128">
        <v>2</v>
      </c>
    </row>
    <row r="41" spans="1:6" ht="15">
      <c r="A41" s="123" t="s">
        <v>186</v>
      </c>
      <c r="B41" s="123" t="s">
        <v>42</v>
      </c>
      <c r="C41" s="123">
        <v>350</v>
      </c>
      <c r="D41" s="128">
        <v>32</v>
      </c>
      <c r="E41" s="123" t="s">
        <v>35</v>
      </c>
      <c r="F41" s="128">
        <v>2</v>
      </c>
    </row>
    <row r="42" spans="1:6" ht="15">
      <c r="A42" s="123" t="s">
        <v>926</v>
      </c>
      <c r="B42" s="123" t="s">
        <v>43</v>
      </c>
      <c r="C42" s="123">
        <v>304</v>
      </c>
      <c r="D42" s="128">
        <v>38</v>
      </c>
      <c r="E42" s="123" t="s">
        <v>35</v>
      </c>
      <c r="F42" s="128">
        <v>2</v>
      </c>
    </row>
    <row r="52" spans="1:1" ht="15">
      <c r="A52" s="123" t="s">
        <v>44</v>
      </c>
    </row>
    <row r="53" spans="1:1" ht="15">
      <c r="A53" s="123" t="s">
        <v>45</v>
      </c>
    </row>
    <row r="54" spans="1:1" ht="15">
      <c r="A54" s="123" t="s">
        <v>46</v>
      </c>
    </row>
    <row r="55" spans="1:1" ht="15">
      <c r="A55" s="123" t="s">
        <v>208</v>
      </c>
    </row>
    <row r="56" spans="1:1" ht="15">
      <c r="A56" s="123" t="s">
        <v>342</v>
      </c>
    </row>
    <row r="57" spans="1:1" ht="15">
      <c r="A57" s="123" t="s">
        <v>215</v>
      </c>
    </row>
  </sheetData>
  <phoneticPr fontId="7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H51"/>
  <sheetViews>
    <sheetView topLeftCell="E1" workbookViewId="0">
      <selection activeCell="H1" sqref="H1:H1048576"/>
    </sheetView>
  </sheetViews>
  <sheetFormatPr defaultColWidth="14.42578125" defaultRowHeight="15.75" customHeight="1"/>
  <cols>
    <col min="1" max="1" width="16.28515625" style="124" customWidth="1"/>
    <col min="2" max="2" width="33.28515625" style="124" customWidth="1"/>
    <col min="3" max="3" width="7.85546875" style="129" customWidth="1"/>
    <col min="4" max="4" width="8" style="131" customWidth="1"/>
    <col min="5" max="5" width="7" style="124" customWidth="1"/>
    <col min="6" max="6" width="9.28515625" style="124" customWidth="1"/>
    <col min="7" max="7" width="10" style="124" customWidth="1"/>
    <col min="8" max="8" width="7.42578125" style="124" customWidth="1"/>
    <col min="9" max="16384" width="14.42578125" style="124"/>
  </cols>
  <sheetData>
    <row r="1" spans="1:8" ht="15">
      <c r="A1" s="123" t="s">
        <v>160</v>
      </c>
      <c r="B1" s="123" t="s">
        <v>958</v>
      </c>
      <c r="C1" s="128" t="s">
        <v>703</v>
      </c>
      <c r="D1" s="130" t="s">
        <v>810</v>
      </c>
      <c r="E1" s="123" t="s">
        <v>152</v>
      </c>
      <c r="F1" s="123" t="s">
        <v>153</v>
      </c>
      <c r="G1" s="123" t="s">
        <v>161</v>
      </c>
      <c r="H1" s="123" t="s">
        <v>154</v>
      </c>
    </row>
    <row r="2" spans="1:8" ht="15">
      <c r="A2" s="123" t="s">
        <v>921</v>
      </c>
      <c r="B2" s="123" t="s">
        <v>841</v>
      </c>
      <c r="D2" s="130">
        <v>179.95</v>
      </c>
      <c r="E2" s="123">
        <v>19</v>
      </c>
      <c r="F2" s="123">
        <v>600</v>
      </c>
      <c r="G2" s="123">
        <v>39</v>
      </c>
    </row>
    <row r="3" spans="1:8" ht="15">
      <c r="A3" s="123" t="s">
        <v>932</v>
      </c>
      <c r="B3" s="123" t="s">
        <v>155</v>
      </c>
      <c r="C3" s="128" t="s">
        <v>156</v>
      </c>
      <c r="D3" s="130">
        <v>319</v>
      </c>
      <c r="E3" s="123">
        <v>21</v>
      </c>
      <c r="F3" s="123">
        <v>700</v>
      </c>
      <c r="G3" s="123">
        <v>35</v>
      </c>
    </row>
    <row r="4" spans="1:8" ht="15">
      <c r="A4" s="123" t="s">
        <v>851</v>
      </c>
      <c r="B4" s="123" t="s">
        <v>157</v>
      </c>
      <c r="C4" s="128" t="s">
        <v>156</v>
      </c>
      <c r="D4" s="130">
        <v>249.95</v>
      </c>
      <c r="E4" s="123">
        <v>23</v>
      </c>
      <c r="F4" s="123">
        <v>550</v>
      </c>
      <c r="G4" s="123">
        <v>41</v>
      </c>
    </row>
    <row r="5" spans="1:8" ht="15">
      <c r="A5" s="123" t="s">
        <v>865</v>
      </c>
      <c r="B5" s="123" t="s">
        <v>14</v>
      </c>
      <c r="D5" s="130">
        <v>299.95</v>
      </c>
      <c r="E5" s="123">
        <v>24</v>
      </c>
      <c r="F5" s="123">
        <v>650</v>
      </c>
      <c r="G5" s="123">
        <v>43</v>
      </c>
    </row>
    <row r="6" spans="1:8" ht="15">
      <c r="A6" s="123" t="s">
        <v>851</v>
      </c>
      <c r="B6" s="123" t="s">
        <v>15</v>
      </c>
      <c r="C6" s="128" t="s">
        <v>156</v>
      </c>
      <c r="D6" s="130">
        <v>399.95</v>
      </c>
      <c r="E6" s="123">
        <v>26</v>
      </c>
      <c r="F6" s="123">
        <v>800</v>
      </c>
      <c r="G6" s="123">
        <v>28</v>
      </c>
    </row>
    <row r="7" spans="1:8" ht="15">
      <c r="A7" s="123" t="s">
        <v>851</v>
      </c>
      <c r="B7" s="123" t="s">
        <v>16</v>
      </c>
      <c r="D7" s="130">
        <v>399.95</v>
      </c>
      <c r="E7" s="123">
        <v>26</v>
      </c>
      <c r="F7" s="123">
        <v>800</v>
      </c>
      <c r="G7" s="123">
        <v>29</v>
      </c>
    </row>
    <row r="8" spans="1:8" ht="15">
      <c r="A8" s="123" t="s">
        <v>865</v>
      </c>
      <c r="B8" s="123" t="s">
        <v>17</v>
      </c>
      <c r="D8" s="130">
        <v>389.95</v>
      </c>
      <c r="E8" s="123">
        <v>26</v>
      </c>
      <c r="F8" s="123">
        <v>800</v>
      </c>
      <c r="G8" s="123">
        <v>30</v>
      </c>
    </row>
    <row r="9" spans="1:8" ht="15">
      <c r="A9" s="123" t="s">
        <v>865</v>
      </c>
      <c r="B9" s="123" t="s">
        <v>124</v>
      </c>
      <c r="D9" s="130">
        <v>399.95</v>
      </c>
      <c r="E9" s="123">
        <v>26</v>
      </c>
      <c r="F9" s="123">
        <v>800</v>
      </c>
      <c r="G9" s="123">
        <v>38</v>
      </c>
    </row>
    <row r="10" spans="1:8" ht="15">
      <c r="A10" s="123" t="s">
        <v>921</v>
      </c>
      <c r="B10" s="123" t="s">
        <v>125</v>
      </c>
      <c r="C10" s="128" t="s">
        <v>156</v>
      </c>
      <c r="D10" s="130">
        <v>189.95</v>
      </c>
      <c r="E10" s="123">
        <v>26</v>
      </c>
      <c r="F10" s="123">
        <v>600</v>
      </c>
      <c r="G10" s="123">
        <v>41</v>
      </c>
    </row>
    <row r="11" spans="1:8" ht="15">
      <c r="A11" s="123" t="s">
        <v>843</v>
      </c>
      <c r="B11" s="123" t="s">
        <v>126</v>
      </c>
      <c r="D11" s="130">
        <v>179</v>
      </c>
      <c r="E11" s="123">
        <v>26</v>
      </c>
      <c r="F11" s="123">
        <v>600</v>
      </c>
      <c r="G11" s="123">
        <v>44</v>
      </c>
    </row>
    <row r="12" spans="1:8" ht="15">
      <c r="A12" s="123" t="s">
        <v>851</v>
      </c>
      <c r="B12" s="123" t="s">
        <v>127</v>
      </c>
      <c r="C12" s="128" t="s">
        <v>156</v>
      </c>
      <c r="D12" s="130">
        <v>449.95</v>
      </c>
      <c r="E12" s="123">
        <v>28</v>
      </c>
      <c r="F12" s="123">
        <v>800</v>
      </c>
      <c r="G12" s="123">
        <v>27</v>
      </c>
    </row>
    <row r="13" spans="1:8" ht="15">
      <c r="A13" s="123" t="s">
        <v>851</v>
      </c>
      <c r="B13" s="123" t="s">
        <v>128</v>
      </c>
      <c r="D13" s="130">
        <v>449.95</v>
      </c>
      <c r="E13" s="123">
        <v>28</v>
      </c>
      <c r="F13" s="123">
        <v>800</v>
      </c>
      <c r="G13" s="123">
        <v>28</v>
      </c>
    </row>
    <row r="14" spans="1:8" ht="15">
      <c r="A14" s="123" t="s">
        <v>932</v>
      </c>
      <c r="B14" s="123" t="s">
        <v>668</v>
      </c>
      <c r="D14" s="130">
        <v>379</v>
      </c>
      <c r="E14" s="123">
        <v>28</v>
      </c>
      <c r="F14" s="123">
        <v>850</v>
      </c>
      <c r="G14" s="123">
        <v>28</v>
      </c>
    </row>
    <row r="15" spans="1:8" ht="15">
      <c r="A15" s="123" t="s">
        <v>932</v>
      </c>
      <c r="B15" s="123" t="s">
        <v>665</v>
      </c>
      <c r="D15" s="130">
        <v>299</v>
      </c>
      <c r="E15" s="123">
        <v>28</v>
      </c>
      <c r="F15" s="123">
        <v>700</v>
      </c>
      <c r="G15" s="123">
        <v>31</v>
      </c>
    </row>
    <row r="16" spans="1:8" ht="15">
      <c r="A16" s="123" t="s">
        <v>851</v>
      </c>
      <c r="B16" s="123" t="s">
        <v>129</v>
      </c>
      <c r="C16" s="128" t="s">
        <v>156</v>
      </c>
      <c r="D16" s="130">
        <v>319.95</v>
      </c>
      <c r="E16" s="123">
        <v>28</v>
      </c>
      <c r="F16" s="123">
        <v>700</v>
      </c>
      <c r="G16" s="123">
        <v>39</v>
      </c>
    </row>
    <row r="17" spans="1:8" ht="15">
      <c r="A17" s="123" t="s">
        <v>851</v>
      </c>
      <c r="B17" s="123" t="s">
        <v>282</v>
      </c>
      <c r="D17" s="130">
        <v>319.95</v>
      </c>
      <c r="E17" s="123">
        <v>28</v>
      </c>
      <c r="F17" s="123">
        <v>700</v>
      </c>
      <c r="G17" s="123">
        <v>40</v>
      </c>
    </row>
    <row r="18" spans="1:8" ht="15">
      <c r="A18" s="123" t="s">
        <v>932</v>
      </c>
      <c r="B18" s="123" t="s">
        <v>283</v>
      </c>
      <c r="C18" s="128" t="s">
        <v>156</v>
      </c>
      <c r="D18" s="130">
        <v>329</v>
      </c>
      <c r="E18" s="123">
        <v>29</v>
      </c>
      <c r="F18" s="123">
        <v>850</v>
      </c>
      <c r="G18" s="123">
        <v>23</v>
      </c>
    </row>
    <row r="19" spans="1:8" ht="15">
      <c r="A19" s="123" t="s">
        <v>932</v>
      </c>
      <c r="B19" s="123" t="s">
        <v>284</v>
      </c>
      <c r="D19" s="130">
        <v>319</v>
      </c>
      <c r="E19" s="123">
        <v>30</v>
      </c>
      <c r="F19" s="123">
        <v>850</v>
      </c>
      <c r="G19" s="123">
        <v>19</v>
      </c>
      <c r="H19" s="123" t="s">
        <v>285</v>
      </c>
    </row>
    <row r="20" spans="1:8" ht="15">
      <c r="A20" s="123" t="s">
        <v>932</v>
      </c>
      <c r="B20" s="123" t="s">
        <v>286</v>
      </c>
      <c r="C20" s="128" t="s">
        <v>156</v>
      </c>
      <c r="D20" s="130">
        <v>269</v>
      </c>
      <c r="E20" s="123">
        <v>30</v>
      </c>
      <c r="F20" s="123">
        <v>700</v>
      </c>
      <c r="G20" s="123">
        <v>28</v>
      </c>
    </row>
    <row r="21" spans="1:8" ht="15">
      <c r="A21" s="123" t="s">
        <v>865</v>
      </c>
      <c r="B21" s="123" t="s">
        <v>287</v>
      </c>
      <c r="C21" s="128" t="s">
        <v>156</v>
      </c>
      <c r="D21" s="130">
        <v>259.95</v>
      </c>
      <c r="E21" s="123">
        <v>30</v>
      </c>
      <c r="F21" s="123">
        <v>650</v>
      </c>
      <c r="G21" s="123">
        <v>35</v>
      </c>
    </row>
    <row r="22" spans="1:8" ht="15">
      <c r="A22" s="123" t="s">
        <v>851</v>
      </c>
      <c r="B22" s="123" t="s">
        <v>288</v>
      </c>
      <c r="D22" s="130">
        <v>249.95</v>
      </c>
      <c r="E22" s="123">
        <v>31</v>
      </c>
      <c r="F22" s="123">
        <v>550</v>
      </c>
      <c r="G22" s="123">
        <v>34</v>
      </c>
    </row>
    <row r="23" spans="1:8" ht="15">
      <c r="A23" s="123" t="s">
        <v>865</v>
      </c>
      <c r="B23" s="123" t="s">
        <v>289</v>
      </c>
      <c r="C23" s="128" t="s">
        <v>156</v>
      </c>
      <c r="D23" s="130">
        <v>349.95</v>
      </c>
      <c r="E23" s="123">
        <v>31</v>
      </c>
      <c r="F23" s="123">
        <v>800</v>
      </c>
      <c r="G23" s="123">
        <v>35</v>
      </c>
    </row>
    <row r="24" spans="1:8" ht="15">
      <c r="A24" s="123" t="s">
        <v>290</v>
      </c>
      <c r="B24" s="123" t="s">
        <v>291</v>
      </c>
      <c r="D24" s="130">
        <v>369.95</v>
      </c>
      <c r="E24" s="123">
        <v>32</v>
      </c>
      <c r="F24" s="123">
        <v>900</v>
      </c>
      <c r="G24" s="123">
        <v>19</v>
      </c>
      <c r="H24" s="123" t="s">
        <v>285</v>
      </c>
    </row>
    <row r="25" spans="1:8" ht="15">
      <c r="A25" s="123" t="s">
        <v>290</v>
      </c>
      <c r="B25" s="123" t="s">
        <v>849</v>
      </c>
      <c r="D25" s="130">
        <v>400.95</v>
      </c>
      <c r="E25" s="123">
        <v>32</v>
      </c>
      <c r="F25" s="123">
        <v>900</v>
      </c>
      <c r="G25" s="123">
        <v>20</v>
      </c>
    </row>
    <row r="26" spans="1:8" ht="15">
      <c r="A26" s="123" t="s">
        <v>851</v>
      </c>
      <c r="B26" s="123" t="s">
        <v>292</v>
      </c>
      <c r="D26" s="130">
        <v>339.95</v>
      </c>
      <c r="E26" s="123">
        <v>32</v>
      </c>
      <c r="F26" s="123">
        <v>800</v>
      </c>
      <c r="G26" s="123">
        <v>25</v>
      </c>
      <c r="H26" s="123" t="s">
        <v>285</v>
      </c>
    </row>
    <row r="27" spans="1:8" ht="15">
      <c r="A27" s="123" t="s">
        <v>290</v>
      </c>
      <c r="B27" s="123" t="s">
        <v>293</v>
      </c>
      <c r="D27" s="130">
        <v>259.95</v>
      </c>
      <c r="E27" s="123">
        <v>32</v>
      </c>
      <c r="F27" s="123">
        <v>650</v>
      </c>
      <c r="G27" s="123">
        <v>26</v>
      </c>
      <c r="H27" s="123" t="s">
        <v>285</v>
      </c>
    </row>
    <row r="28" spans="1:8" ht="15">
      <c r="A28" s="123" t="s">
        <v>290</v>
      </c>
      <c r="B28" s="123" t="s">
        <v>294</v>
      </c>
      <c r="D28" s="130">
        <v>389.95</v>
      </c>
      <c r="E28" s="123">
        <v>32</v>
      </c>
      <c r="F28" s="123">
        <v>800</v>
      </c>
      <c r="G28" s="123">
        <v>32</v>
      </c>
    </row>
    <row r="29" spans="1:8" ht="15">
      <c r="A29" s="123" t="s">
        <v>290</v>
      </c>
      <c r="B29" s="123" t="s">
        <v>295</v>
      </c>
      <c r="D29" s="130">
        <v>279.95</v>
      </c>
      <c r="E29" s="123">
        <v>32</v>
      </c>
      <c r="F29" s="123">
        <v>650</v>
      </c>
      <c r="G29" s="123">
        <v>35</v>
      </c>
    </row>
    <row r="30" spans="1:8" ht="15">
      <c r="A30" s="123" t="s">
        <v>932</v>
      </c>
      <c r="B30" s="123" t="s">
        <v>296</v>
      </c>
      <c r="D30" s="130">
        <v>279</v>
      </c>
      <c r="E30" s="123">
        <v>35</v>
      </c>
      <c r="F30" s="123">
        <v>700</v>
      </c>
      <c r="G30" s="123">
        <v>26</v>
      </c>
    </row>
    <row r="31" spans="1:8" ht="15">
      <c r="A31" s="123" t="s">
        <v>865</v>
      </c>
      <c r="B31" s="123" t="s">
        <v>297</v>
      </c>
      <c r="C31" s="128" t="s">
        <v>156</v>
      </c>
      <c r="D31" s="130">
        <v>339.95</v>
      </c>
      <c r="E31" s="123">
        <v>35</v>
      </c>
      <c r="F31" s="123">
        <v>800</v>
      </c>
      <c r="G31" s="123">
        <v>28</v>
      </c>
    </row>
    <row r="32" spans="1:8" ht="15">
      <c r="A32" s="123" t="s">
        <v>851</v>
      </c>
      <c r="B32" s="123" t="s">
        <v>298</v>
      </c>
      <c r="D32" s="130">
        <v>349.95</v>
      </c>
      <c r="E32" s="123">
        <v>36</v>
      </c>
      <c r="F32" s="123">
        <v>800</v>
      </c>
      <c r="G32" s="123">
        <v>23</v>
      </c>
    </row>
    <row r="33" spans="1:8" ht="15">
      <c r="A33" s="123" t="s">
        <v>851</v>
      </c>
      <c r="B33" s="123" t="s">
        <v>299</v>
      </c>
      <c r="D33" s="130">
        <v>219.95</v>
      </c>
      <c r="E33" s="123">
        <v>36</v>
      </c>
      <c r="F33" s="123">
        <v>550</v>
      </c>
      <c r="G33" s="123">
        <v>26</v>
      </c>
    </row>
    <row r="34" spans="1:8" ht="15">
      <c r="A34" s="123" t="s">
        <v>851</v>
      </c>
      <c r="B34" s="123" t="s">
        <v>300</v>
      </c>
      <c r="D34" s="130">
        <v>289.95</v>
      </c>
      <c r="E34" s="123">
        <v>37</v>
      </c>
      <c r="F34" s="123">
        <v>800</v>
      </c>
      <c r="G34" s="123">
        <v>20</v>
      </c>
      <c r="H34" s="123" t="s">
        <v>285</v>
      </c>
    </row>
    <row r="35" spans="1:8" ht="15">
      <c r="A35" s="123" t="s">
        <v>851</v>
      </c>
      <c r="B35" s="123" t="s">
        <v>301</v>
      </c>
      <c r="D35" s="130">
        <v>399.95</v>
      </c>
      <c r="E35" s="123">
        <v>37</v>
      </c>
      <c r="F35" s="123">
        <v>800</v>
      </c>
      <c r="G35" s="123">
        <v>22</v>
      </c>
    </row>
    <row r="36" spans="1:8" ht="15">
      <c r="A36" s="123" t="s">
        <v>851</v>
      </c>
      <c r="B36" s="123" t="s">
        <v>302</v>
      </c>
      <c r="D36" s="130">
        <v>279.95</v>
      </c>
      <c r="E36" s="123">
        <v>37</v>
      </c>
      <c r="F36" s="123">
        <v>700</v>
      </c>
      <c r="G36" s="123">
        <v>31</v>
      </c>
    </row>
    <row r="37" spans="1:8" ht="15">
      <c r="A37" s="123" t="s">
        <v>843</v>
      </c>
      <c r="B37" s="123" t="s">
        <v>845</v>
      </c>
      <c r="D37" s="130">
        <v>169</v>
      </c>
      <c r="E37" s="123">
        <v>37</v>
      </c>
      <c r="F37" s="123">
        <v>600</v>
      </c>
      <c r="G37" s="123">
        <v>32</v>
      </c>
    </row>
    <row r="38" spans="1:8" ht="15">
      <c r="A38" s="123" t="s">
        <v>865</v>
      </c>
      <c r="B38" s="123" t="s">
        <v>303</v>
      </c>
      <c r="D38" s="130">
        <v>349.95</v>
      </c>
      <c r="E38" s="123">
        <v>39</v>
      </c>
      <c r="F38" s="123">
        <v>800</v>
      </c>
      <c r="G38" s="123">
        <v>29</v>
      </c>
    </row>
    <row r="39" spans="1:8" ht="15">
      <c r="A39" s="123" t="s">
        <v>290</v>
      </c>
      <c r="B39" s="123" t="s">
        <v>304</v>
      </c>
      <c r="D39" s="130">
        <v>319.95</v>
      </c>
      <c r="E39" s="123">
        <v>41</v>
      </c>
      <c r="F39" s="123">
        <v>900</v>
      </c>
      <c r="G39" s="123">
        <v>15</v>
      </c>
      <c r="H39" s="123" t="s">
        <v>285</v>
      </c>
    </row>
    <row r="40" spans="1:8" ht="15">
      <c r="A40" s="123" t="s">
        <v>290</v>
      </c>
      <c r="B40" s="123" t="s">
        <v>305</v>
      </c>
      <c r="D40" s="130">
        <v>359.95</v>
      </c>
      <c r="E40" s="123">
        <v>41</v>
      </c>
      <c r="F40" s="123">
        <v>900</v>
      </c>
      <c r="G40" s="123">
        <v>16</v>
      </c>
    </row>
    <row r="41" spans="1:8" ht="15">
      <c r="A41" s="123" t="s">
        <v>290</v>
      </c>
      <c r="B41" s="123" t="s">
        <v>47</v>
      </c>
      <c r="D41" s="130">
        <v>359.95</v>
      </c>
      <c r="E41" s="123">
        <v>41</v>
      </c>
      <c r="F41" s="123">
        <v>900</v>
      </c>
      <c r="G41" s="123">
        <v>18</v>
      </c>
    </row>
    <row r="42" spans="1:8" ht="15">
      <c r="A42" s="123" t="s">
        <v>290</v>
      </c>
      <c r="B42" s="123" t="s">
        <v>48</v>
      </c>
      <c r="D42" s="130">
        <v>219.95</v>
      </c>
      <c r="E42" s="123">
        <v>41</v>
      </c>
      <c r="F42" s="123">
        <v>650</v>
      </c>
      <c r="G42" s="123">
        <v>20</v>
      </c>
      <c r="H42" s="123" t="s">
        <v>285</v>
      </c>
    </row>
    <row r="43" spans="1:8" ht="15">
      <c r="A43" s="123" t="s">
        <v>865</v>
      </c>
      <c r="B43" s="123" t="s">
        <v>49</v>
      </c>
      <c r="D43" s="130">
        <v>339.95</v>
      </c>
      <c r="E43" s="123">
        <v>41</v>
      </c>
      <c r="F43" s="123">
        <v>800</v>
      </c>
      <c r="G43" s="123">
        <v>26</v>
      </c>
    </row>
    <row r="44" spans="1:8" ht="15">
      <c r="A44" s="123" t="s">
        <v>290</v>
      </c>
      <c r="B44" s="123" t="s">
        <v>50</v>
      </c>
      <c r="D44" s="130">
        <v>239.95</v>
      </c>
      <c r="E44" s="123">
        <v>41</v>
      </c>
      <c r="F44" s="123">
        <v>650</v>
      </c>
      <c r="G44" s="123">
        <v>30</v>
      </c>
    </row>
    <row r="45" spans="1:8" ht="15">
      <c r="A45" s="123" t="s">
        <v>865</v>
      </c>
      <c r="B45" s="123" t="s">
        <v>51</v>
      </c>
      <c r="D45" s="130">
        <v>259.95</v>
      </c>
      <c r="E45" s="123">
        <v>41</v>
      </c>
      <c r="F45" s="123">
        <v>650</v>
      </c>
      <c r="G45" s="123">
        <v>47</v>
      </c>
    </row>
    <row r="50" spans="1:1" ht="15">
      <c r="A50" s="123" t="s">
        <v>44</v>
      </c>
    </row>
    <row r="51" spans="1:1" ht="15">
      <c r="A51" s="123" t="s">
        <v>52</v>
      </c>
    </row>
  </sheetData>
  <phoneticPr fontId="7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H55"/>
  <sheetViews>
    <sheetView workbookViewId="0">
      <selection activeCell="H1" sqref="H1:H1048576"/>
    </sheetView>
  </sheetViews>
  <sheetFormatPr defaultColWidth="14.42578125" defaultRowHeight="15.75" customHeight="1"/>
  <cols>
    <col min="1" max="1" width="14.42578125" style="124"/>
    <col min="2" max="2" width="29.28515625" style="124" customWidth="1"/>
    <col min="3" max="3" width="7" style="124" customWidth="1"/>
    <col min="4" max="4" width="10.28515625" style="124" customWidth="1"/>
    <col min="5" max="5" width="8" style="124" customWidth="1"/>
    <col min="6" max="6" width="11.85546875" style="124" customWidth="1"/>
    <col min="7" max="7" width="9" style="129" customWidth="1"/>
    <col min="8" max="8" width="8.28515625" style="124" customWidth="1"/>
    <col min="9" max="16384" width="14.42578125" style="124"/>
  </cols>
  <sheetData>
    <row r="1" spans="1:8" ht="15">
      <c r="A1" s="123" t="s">
        <v>160</v>
      </c>
      <c r="B1" s="123" t="s">
        <v>958</v>
      </c>
      <c r="C1" s="123" t="s">
        <v>810</v>
      </c>
      <c r="D1" s="123" t="s">
        <v>161</v>
      </c>
      <c r="E1" s="123" t="s">
        <v>216</v>
      </c>
      <c r="F1" s="123" t="s">
        <v>217</v>
      </c>
      <c r="G1" s="128" t="s">
        <v>60</v>
      </c>
      <c r="H1" s="123" t="s">
        <v>61</v>
      </c>
    </row>
    <row r="2" spans="1:8" ht="15">
      <c r="A2" s="123" t="s">
        <v>745</v>
      </c>
      <c r="B2" s="123" t="s">
        <v>858</v>
      </c>
      <c r="C2" s="123">
        <v>110</v>
      </c>
      <c r="D2" s="123">
        <v>13.9</v>
      </c>
      <c r="E2" s="123">
        <v>0.7</v>
      </c>
      <c r="F2" s="123">
        <v>2</v>
      </c>
      <c r="G2" s="128" t="s">
        <v>62</v>
      </c>
      <c r="H2" s="123" t="s">
        <v>63</v>
      </c>
    </row>
    <row r="3" spans="1:8" ht="15">
      <c r="A3" s="123" t="s">
        <v>745</v>
      </c>
      <c r="B3" s="123" t="s">
        <v>64</v>
      </c>
      <c r="C3" s="123">
        <v>150</v>
      </c>
      <c r="D3" s="123">
        <v>18.100000000000001</v>
      </c>
      <c r="E3" s="123">
        <v>1</v>
      </c>
      <c r="F3" s="123">
        <v>2.5</v>
      </c>
      <c r="G3" s="128" t="s">
        <v>62</v>
      </c>
      <c r="H3" s="123" t="s">
        <v>63</v>
      </c>
    </row>
    <row r="4" spans="1:8" ht="15">
      <c r="A4" s="123" t="s">
        <v>745</v>
      </c>
      <c r="B4" s="123" t="s">
        <v>65</v>
      </c>
      <c r="C4" s="123">
        <v>160</v>
      </c>
      <c r="D4" s="123">
        <v>13.8</v>
      </c>
      <c r="E4" s="123">
        <v>1.2</v>
      </c>
      <c r="F4" s="123">
        <v>4</v>
      </c>
      <c r="G4" s="128" t="s">
        <v>62</v>
      </c>
      <c r="H4" s="123" t="s">
        <v>63</v>
      </c>
    </row>
    <row r="5" spans="1:8" ht="15">
      <c r="A5" s="123" t="s">
        <v>805</v>
      </c>
      <c r="B5" s="123" t="s">
        <v>66</v>
      </c>
      <c r="C5" s="123">
        <v>60</v>
      </c>
      <c r="D5" s="123">
        <v>20</v>
      </c>
      <c r="E5" s="123">
        <v>1.4</v>
      </c>
      <c r="F5" s="123">
        <v>3.25</v>
      </c>
      <c r="G5" s="128" t="s">
        <v>62</v>
      </c>
      <c r="H5" s="123" t="s">
        <v>63</v>
      </c>
    </row>
    <row r="6" spans="1:8" ht="15">
      <c r="A6" s="123" t="s">
        <v>865</v>
      </c>
      <c r="B6" s="123" t="s">
        <v>67</v>
      </c>
      <c r="C6" s="123">
        <v>80</v>
      </c>
      <c r="D6" s="123">
        <v>19</v>
      </c>
      <c r="E6" s="123">
        <v>1.5</v>
      </c>
      <c r="F6" s="123">
        <v>3.5</v>
      </c>
      <c r="G6" s="128" t="s">
        <v>62</v>
      </c>
      <c r="H6" s="123" t="s">
        <v>63</v>
      </c>
    </row>
    <row r="7" spans="1:8" ht="15">
      <c r="A7" s="123" t="s">
        <v>865</v>
      </c>
      <c r="B7" s="123" t="s">
        <v>68</v>
      </c>
      <c r="C7" s="123">
        <v>110</v>
      </c>
      <c r="D7" s="123">
        <v>14</v>
      </c>
      <c r="E7" s="123">
        <v>1.5</v>
      </c>
      <c r="F7" s="123">
        <v>3.5</v>
      </c>
      <c r="G7" s="128" t="s">
        <v>62</v>
      </c>
      <c r="H7" s="123" t="s">
        <v>63</v>
      </c>
    </row>
    <row r="8" spans="1:8" ht="15">
      <c r="A8" s="123" t="s">
        <v>865</v>
      </c>
      <c r="B8" s="123" t="s">
        <v>69</v>
      </c>
      <c r="C8" s="123">
        <v>130</v>
      </c>
      <c r="D8" s="123">
        <v>12</v>
      </c>
      <c r="E8" s="123">
        <v>1.6</v>
      </c>
      <c r="F8" s="123">
        <v>3</v>
      </c>
      <c r="G8" s="128" t="s">
        <v>62</v>
      </c>
      <c r="H8" s="123" t="s">
        <v>63</v>
      </c>
    </row>
    <row r="9" spans="1:8" ht="15">
      <c r="A9" s="123" t="s">
        <v>865</v>
      </c>
      <c r="B9" s="123" t="s">
        <v>70</v>
      </c>
      <c r="C9" s="123">
        <v>150</v>
      </c>
      <c r="D9" s="123">
        <v>17</v>
      </c>
      <c r="E9" s="123">
        <v>1.6</v>
      </c>
      <c r="F9" s="123">
        <v>3</v>
      </c>
      <c r="G9" s="128" t="s">
        <v>62</v>
      </c>
      <c r="H9" s="123" t="s">
        <v>63</v>
      </c>
    </row>
    <row r="10" spans="1:8" ht="15">
      <c r="A10" s="123" t="s">
        <v>865</v>
      </c>
      <c r="B10" s="123" t="s">
        <v>71</v>
      </c>
      <c r="C10" s="123">
        <v>140</v>
      </c>
      <c r="D10" s="123">
        <v>26</v>
      </c>
      <c r="E10" s="123">
        <v>1.8</v>
      </c>
      <c r="F10" s="123">
        <v>3.5</v>
      </c>
      <c r="G10" s="128" t="s">
        <v>62</v>
      </c>
      <c r="H10" s="123" t="s">
        <v>63</v>
      </c>
    </row>
    <row r="11" spans="1:8" ht="15">
      <c r="A11" s="123" t="s">
        <v>847</v>
      </c>
      <c r="B11" s="123" t="s">
        <v>72</v>
      </c>
      <c r="C11" s="123">
        <v>195</v>
      </c>
      <c r="D11" s="123">
        <v>8.8000000000000007</v>
      </c>
      <c r="E11" s="123">
        <v>2.2999999999999998</v>
      </c>
      <c r="F11" s="123">
        <v>2.5</v>
      </c>
      <c r="G11" s="128" t="s">
        <v>62</v>
      </c>
      <c r="H11" s="123" t="s">
        <v>63</v>
      </c>
    </row>
    <row r="12" spans="1:8" ht="15">
      <c r="A12" s="123" t="s">
        <v>865</v>
      </c>
      <c r="B12" s="123" t="s">
        <v>73</v>
      </c>
      <c r="C12" s="123">
        <v>100</v>
      </c>
      <c r="D12" s="123">
        <v>24</v>
      </c>
      <c r="E12" s="123">
        <v>2.6</v>
      </c>
      <c r="F12" s="123">
        <v>3.5</v>
      </c>
      <c r="G12" s="128" t="s">
        <v>62</v>
      </c>
      <c r="H12" s="123" t="s">
        <v>63</v>
      </c>
    </row>
    <row r="13" spans="1:8" ht="15">
      <c r="A13" s="123" t="s">
        <v>865</v>
      </c>
      <c r="B13" s="123" t="s">
        <v>74</v>
      </c>
      <c r="C13" s="123">
        <v>130</v>
      </c>
      <c r="D13" s="123">
        <v>18</v>
      </c>
      <c r="E13" s="123">
        <v>2.6</v>
      </c>
      <c r="F13" s="123">
        <v>3.5</v>
      </c>
      <c r="G13" s="128" t="s">
        <v>62</v>
      </c>
      <c r="H13" s="123" t="s">
        <v>63</v>
      </c>
    </row>
    <row r="14" spans="1:8" ht="15">
      <c r="A14" s="123" t="s">
        <v>932</v>
      </c>
      <c r="B14" s="123" t="s">
        <v>75</v>
      </c>
      <c r="C14" s="123">
        <v>80</v>
      </c>
      <c r="D14" s="123">
        <v>21</v>
      </c>
      <c r="E14" s="123">
        <v>2.9</v>
      </c>
      <c r="F14" s="123">
        <v>2.5</v>
      </c>
      <c r="G14" s="128" t="s">
        <v>62</v>
      </c>
      <c r="H14" s="123" t="s">
        <v>63</v>
      </c>
    </row>
    <row r="15" spans="1:8" ht="15">
      <c r="A15" s="123" t="s">
        <v>805</v>
      </c>
      <c r="B15" s="123" t="s">
        <v>76</v>
      </c>
      <c r="C15" s="123">
        <v>180</v>
      </c>
      <c r="D15" s="123">
        <v>10.6</v>
      </c>
      <c r="E15" s="123">
        <v>3</v>
      </c>
      <c r="F15" s="123">
        <v>3.25</v>
      </c>
      <c r="G15" s="128" t="s">
        <v>62</v>
      </c>
      <c r="H15" s="123" t="s">
        <v>63</v>
      </c>
    </row>
    <row r="16" spans="1:8" ht="15">
      <c r="A16" s="123" t="s">
        <v>932</v>
      </c>
      <c r="B16" s="123" t="s">
        <v>77</v>
      </c>
      <c r="C16" s="123">
        <v>100</v>
      </c>
      <c r="D16" s="123">
        <v>16</v>
      </c>
      <c r="E16" s="123">
        <v>3.2</v>
      </c>
      <c r="F16" s="123">
        <v>2</v>
      </c>
      <c r="G16" s="128" t="s">
        <v>62</v>
      </c>
      <c r="H16" s="123" t="s">
        <v>63</v>
      </c>
    </row>
    <row r="17" spans="1:8" ht="15">
      <c r="A17" s="123" t="s">
        <v>805</v>
      </c>
      <c r="B17" s="123" t="s">
        <v>78</v>
      </c>
      <c r="C17" s="123">
        <v>150</v>
      </c>
      <c r="D17" s="123">
        <v>16</v>
      </c>
      <c r="E17" s="123">
        <v>3.2</v>
      </c>
      <c r="F17" s="123">
        <v>3.5</v>
      </c>
      <c r="G17" s="128" t="s">
        <v>62</v>
      </c>
      <c r="H17" s="123" t="s">
        <v>63</v>
      </c>
    </row>
    <row r="18" spans="1:8" ht="15">
      <c r="A18" s="123" t="s">
        <v>745</v>
      </c>
      <c r="B18" s="123" t="s">
        <v>79</v>
      </c>
      <c r="C18" s="123">
        <v>200</v>
      </c>
      <c r="D18" s="123">
        <v>17.3</v>
      </c>
      <c r="E18" s="123">
        <v>3.2</v>
      </c>
      <c r="F18" s="123">
        <v>4</v>
      </c>
      <c r="G18" s="128" t="s">
        <v>62</v>
      </c>
      <c r="H18" s="123" t="s">
        <v>63</v>
      </c>
    </row>
    <row r="19" spans="1:8" ht="15">
      <c r="A19" s="123" t="s">
        <v>865</v>
      </c>
      <c r="B19" s="123" t="s">
        <v>80</v>
      </c>
      <c r="C19" s="123">
        <v>160</v>
      </c>
      <c r="D19" s="123">
        <v>32</v>
      </c>
      <c r="E19" s="123">
        <v>3.3</v>
      </c>
      <c r="F19" s="123">
        <v>3.5</v>
      </c>
      <c r="G19" s="128" t="s">
        <v>62</v>
      </c>
      <c r="H19" s="123" t="s">
        <v>63</v>
      </c>
    </row>
    <row r="20" spans="1:8" ht="15">
      <c r="A20" s="123" t="s">
        <v>865</v>
      </c>
      <c r="B20" s="123" t="s">
        <v>81</v>
      </c>
      <c r="C20" s="123">
        <v>160</v>
      </c>
      <c r="D20" s="123">
        <v>14</v>
      </c>
      <c r="E20" s="123">
        <v>3.5</v>
      </c>
      <c r="F20" s="123">
        <v>3</v>
      </c>
      <c r="G20" s="128" t="s">
        <v>62</v>
      </c>
      <c r="H20" s="123" t="s">
        <v>63</v>
      </c>
    </row>
    <row r="21" spans="1:8" ht="15">
      <c r="A21" s="123" t="s">
        <v>865</v>
      </c>
      <c r="B21" s="123" t="s">
        <v>82</v>
      </c>
      <c r="C21" s="123">
        <v>180</v>
      </c>
      <c r="D21" s="123">
        <v>20</v>
      </c>
      <c r="E21" s="123">
        <v>3.5</v>
      </c>
      <c r="F21" s="123">
        <v>3</v>
      </c>
      <c r="G21" s="128" t="s">
        <v>62</v>
      </c>
      <c r="H21" s="123" t="s">
        <v>63</v>
      </c>
    </row>
    <row r="22" spans="1:8" ht="15">
      <c r="A22" s="123" t="s">
        <v>745</v>
      </c>
      <c r="B22" s="123" t="s">
        <v>83</v>
      </c>
      <c r="C22" s="123">
        <v>200</v>
      </c>
      <c r="D22" s="123">
        <v>17.5</v>
      </c>
      <c r="E22" s="123">
        <v>3.5</v>
      </c>
      <c r="F22" s="123">
        <v>4</v>
      </c>
      <c r="G22" s="128" t="s">
        <v>62</v>
      </c>
      <c r="H22" s="123" t="s">
        <v>63</v>
      </c>
    </row>
    <row r="23" spans="1:8" ht="15">
      <c r="A23" s="123" t="s">
        <v>847</v>
      </c>
      <c r="B23" s="123" t="s">
        <v>84</v>
      </c>
      <c r="C23" s="123">
        <v>185</v>
      </c>
      <c r="D23" s="123">
        <v>12</v>
      </c>
      <c r="E23" s="123">
        <v>4.2</v>
      </c>
      <c r="F23" s="123">
        <v>2.5</v>
      </c>
      <c r="G23" s="128" t="s">
        <v>62</v>
      </c>
      <c r="H23" s="123" t="s">
        <v>63</v>
      </c>
    </row>
    <row r="24" spans="1:8" ht="15">
      <c r="A24" s="123" t="s">
        <v>805</v>
      </c>
      <c r="B24" s="123" t="s">
        <v>85</v>
      </c>
      <c r="C24" s="123">
        <v>160</v>
      </c>
      <c r="D24" s="123">
        <v>24</v>
      </c>
      <c r="E24" s="123">
        <v>4.3</v>
      </c>
      <c r="F24" s="123">
        <v>3.5</v>
      </c>
      <c r="G24" s="128" t="s">
        <v>62</v>
      </c>
      <c r="H24" s="123" t="s">
        <v>63</v>
      </c>
    </row>
    <row r="25" spans="1:8" ht="15">
      <c r="A25" s="123" t="s">
        <v>805</v>
      </c>
      <c r="B25" s="123" t="s">
        <v>781</v>
      </c>
      <c r="C25" s="123">
        <v>100</v>
      </c>
      <c r="D25" s="123">
        <v>21</v>
      </c>
      <c r="E25" s="123">
        <v>4.5</v>
      </c>
      <c r="F25" s="123">
        <v>3.25</v>
      </c>
      <c r="G25" s="128" t="s">
        <v>62</v>
      </c>
      <c r="H25" s="123" t="s">
        <v>63</v>
      </c>
    </row>
    <row r="26" spans="1:8" ht="15">
      <c r="A26" s="123" t="s">
        <v>932</v>
      </c>
      <c r="B26" s="123" t="s">
        <v>86</v>
      </c>
      <c r="C26" s="123">
        <v>130</v>
      </c>
      <c r="D26" s="123">
        <v>20</v>
      </c>
      <c r="E26" s="123">
        <v>4.7</v>
      </c>
      <c r="F26" s="123">
        <v>2</v>
      </c>
      <c r="G26" s="128" t="s">
        <v>62</v>
      </c>
      <c r="H26" s="123" t="s">
        <v>63</v>
      </c>
    </row>
    <row r="27" spans="1:8" ht="15">
      <c r="A27" s="123" t="s">
        <v>865</v>
      </c>
      <c r="B27" s="123" t="s">
        <v>87</v>
      </c>
      <c r="C27" s="123">
        <v>225</v>
      </c>
      <c r="D27" s="123">
        <v>17</v>
      </c>
      <c r="E27" s="123">
        <v>4.8</v>
      </c>
      <c r="F27" s="123">
        <v>3</v>
      </c>
      <c r="G27" s="128" t="s">
        <v>62</v>
      </c>
      <c r="H27" s="123" t="s">
        <v>63</v>
      </c>
    </row>
    <row r="28" spans="1:8" ht="15">
      <c r="A28" s="123" t="s">
        <v>847</v>
      </c>
      <c r="B28" s="123" t="s">
        <v>88</v>
      </c>
      <c r="C28" s="123">
        <v>175</v>
      </c>
      <c r="D28" s="123">
        <v>12</v>
      </c>
      <c r="E28" s="123">
        <v>5.4</v>
      </c>
      <c r="F28" s="123">
        <v>2.5</v>
      </c>
      <c r="G28" s="128" t="s">
        <v>62</v>
      </c>
      <c r="H28" s="123" t="s">
        <v>63</v>
      </c>
    </row>
    <row r="29" spans="1:8" ht="15">
      <c r="A29" s="123" t="s">
        <v>943</v>
      </c>
      <c r="B29" s="123" t="s">
        <v>89</v>
      </c>
      <c r="C29" s="123">
        <v>18</v>
      </c>
      <c r="D29" s="123">
        <v>2.5</v>
      </c>
      <c r="E29" s="123">
        <v>0.45</v>
      </c>
      <c r="F29" s="123">
        <v>0.125</v>
      </c>
      <c r="G29" s="128" t="s">
        <v>90</v>
      </c>
      <c r="H29" s="123" t="s">
        <v>130</v>
      </c>
    </row>
    <row r="30" spans="1:8" ht="15">
      <c r="A30" s="123" t="s">
        <v>943</v>
      </c>
      <c r="B30" s="123" t="s">
        <v>131</v>
      </c>
      <c r="C30" s="123">
        <v>30</v>
      </c>
      <c r="D30" s="123">
        <v>9</v>
      </c>
      <c r="E30" s="123">
        <v>0.9</v>
      </c>
      <c r="F30" s="123">
        <v>0.25</v>
      </c>
      <c r="G30" s="128" t="s">
        <v>90</v>
      </c>
      <c r="H30" s="123" t="s">
        <v>130</v>
      </c>
    </row>
    <row r="31" spans="1:8" ht="15">
      <c r="A31" s="123" t="s">
        <v>805</v>
      </c>
      <c r="B31" s="123" t="s">
        <v>132</v>
      </c>
      <c r="C31" s="123">
        <v>40</v>
      </c>
      <c r="D31" s="123">
        <v>12</v>
      </c>
      <c r="E31" s="123">
        <v>1.5</v>
      </c>
      <c r="F31" s="123">
        <v>0.5</v>
      </c>
      <c r="G31" s="128" t="s">
        <v>90</v>
      </c>
      <c r="H31" s="123" t="s">
        <v>130</v>
      </c>
    </row>
    <row r="32" spans="1:8" ht="15">
      <c r="A32" s="123" t="s">
        <v>847</v>
      </c>
      <c r="B32" s="123" t="s">
        <v>133</v>
      </c>
      <c r="C32" s="123">
        <v>20</v>
      </c>
      <c r="D32" s="123">
        <v>14</v>
      </c>
      <c r="E32" s="123">
        <v>2</v>
      </c>
      <c r="F32" s="123">
        <v>0.625</v>
      </c>
      <c r="G32" s="128" t="s">
        <v>90</v>
      </c>
      <c r="H32" s="123" t="s">
        <v>130</v>
      </c>
    </row>
    <row r="33" spans="1:8" ht="15">
      <c r="A33" s="123" t="s">
        <v>847</v>
      </c>
      <c r="B33" s="123" t="s">
        <v>134</v>
      </c>
      <c r="C33" s="123">
        <v>45</v>
      </c>
      <c r="D33" s="123">
        <v>14</v>
      </c>
      <c r="E33" s="123">
        <v>2</v>
      </c>
      <c r="F33" s="123">
        <v>0.75</v>
      </c>
      <c r="G33" s="128" t="s">
        <v>90</v>
      </c>
      <c r="H33" s="123" t="s">
        <v>130</v>
      </c>
    </row>
    <row r="34" spans="1:8" ht="15">
      <c r="A34" s="123" t="s">
        <v>865</v>
      </c>
      <c r="B34" s="123" t="s">
        <v>829</v>
      </c>
      <c r="C34" s="123">
        <v>50</v>
      </c>
      <c r="D34" s="123">
        <v>14.5</v>
      </c>
      <c r="E34" s="123">
        <v>2</v>
      </c>
      <c r="F34" s="123">
        <v>0.9</v>
      </c>
      <c r="G34" s="128" t="s">
        <v>90</v>
      </c>
      <c r="H34" s="123" t="s">
        <v>130</v>
      </c>
    </row>
    <row r="35" spans="1:8" ht="15">
      <c r="A35" s="123" t="s">
        <v>847</v>
      </c>
      <c r="B35" s="123" t="s">
        <v>135</v>
      </c>
      <c r="C35" s="123">
        <v>30</v>
      </c>
      <c r="D35" s="123">
        <v>14</v>
      </c>
      <c r="E35" s="123">
        <v>2.1</v>
      </c>
      <c r="F35" s="123">
        <v>0.625</v>
      </c>
      <c r="G35" s="128" t="s">
        <v>90</v>
      </c>
      <c r="H35" s="123" t="s">
        <v>130</v>
      </c>
    </row>
    <row r="36" spans="1:8" ht="15">
      <c r="A36" s="123" t="s">
        <v>745</v>
      </c>
      <c r="B36" s="123" t="s">
        <v>858</v>
      </c>
      <c r="C36" s="123">
        <v>90</v>
      </c>
      <c r="D36" s="123">
        <v>19</v>
      </c>
      <c r="E36" s="123">
        <v>2.6</v>
      </c>
      <c r="F36" s="123">
        <v>1</v>
      </c>
      <c r="G36" s="128" t="s">
        <v>62</v>
      </c>
      <c r="H36" s="123" t="s">
        <v>130</v>
      </c>
    </row>
    <row r="37" spans="1:8" ht="15">
      <c r="A37" s="123" t="s">
        <v>745</v>
      </c>
      <c r="B37" s="123" t="s">
        <v>136</v>
      </c>
      <c r="C37" s="123">
        <v>90</v>
      </c>
      <c r="D37" s="123">
        <v>19</v>
      </c>
      <c r="E37" s="123">
        <v>2.9</v>
      </c>
      <c r="F37" s="123">
        <v>1</v>
      </c>
      <c r="G37" s="128" t="s">
        <v>62</v>
      </c>
      <c r="H37" s="123" t="s">
        <v>130</v>
      </c>
    </row>
    <row r="38" spans="1:8" ht="15">
      <c r="A38" s="123" t="s">
        <v>847</v>
      </c>
      <c r="B38" s="123" t="s">
        <v>779</v>
      </c>
      <c r="C38" s="123">
        <v>55</v>
      </c>
      <c r="D38" s="123">
        <v>22</v>
      </c>
      <c r="E38" s="123">
        <v>3.1</v>
      </c>
      <c r="F38" s="123">
        <v>1</v>
      </c>
      <c r="G38" s="128" t="s">
        <v>62</v>
      </c>
      <c r="H38" s="123" t="s">
        <v>130</v>
      </c>
    </row>
    <row r="39" spans="1:8" ht="15">
      <c r="A39" s="123" t="s">
        <v>745</v>
      </c>
      <c r="B39" s="123" t="s">
        <v>64</v>
      </c>
      <c r="C39" s="123">
        <v>120</v>
      </c>
      <c r="D39" s="123">
        <v>21</v>
      </c>
      <c r="E39" s="123">
        <v>3.1</v>
      </c>
      <c r="F39" s="123">
        <v>2</v>
      </c>
      <c r="G39" s="128" t="s">
        <v>62</v>
      </c>
      <c r="H39" s="123" t="s">
        <v>130</v>
      </c>
    </row>
    <row r="40" spans="1:8" ht="15">
      <c r="A40" s="123" t="s">
        <v>847</v>
      </c>
      <c r="B40" s="123" t="s">
        <v>137</v>
      </c>
      <c r="C40" s="123">
        <v>80</v>
      </c>
      <c r="D40" s="123">
        <v>26</v>
      </c>
      <c r="E40" s="123">
        <v>3.2</v>
      </c>
      <c r="F40" s="123">
        <v>1.5</v>
      </c>
      <c r="G40" s="128" t="s">
        <v>62</v>
      </c>
      <c r="H40" s="123" t="s">
        <v>130</v>
      </c>
    </row>
    <row r="41" spans="1:8" ht="15">
      <c r="A41" s="123" t="s">
        <v>932</v>
      </c>
      <c r="B41" s="123" t="s">
        <v>138</v>
      </c>
      <c r="C41" s="123">
        <v>100</v>
      </c>
      <c r="D41" s="123">
        <v>25</v>
      </c>
      <c r="E41" s="123">
        <v>3.2</v>
      </c>
      <c r="F41" s="123">
        <v>1.5</v>
      </c>
      <c r="G41" s="128" t="s">
        <v>62</v>
      </c>
      <c r="H41" s="123" t="s">
        <v>130</v>
      </c>
    </row>
    <row r="42" spans="1:8" ht="15">
      <c r="A42" s="123" t="s">
        <v>847</v>
      </c>
      <c r="B42" s="123" t="s">
        <v>139</v>
      </c>
      <c r="C42" s="123">
        <v>105</v>
      </c>
      <c r="D42" s="125">
        <v>23</v>
      </c>
      <c r="E42" s="123">
        <v>3.2</v>
      </c>
      <c r="F42" s="123">
        <v>1.5</v>
      </c>
      <c r="G42" s="128" t="s">
        <v>62</v>
      </c>
      <c r="H42" s="123" t="s">
        <v>130</v>
      </c>
    </row>
    <row r="43" spans="1:8" ht="15">
      <c r="A43" s="123" t="s">
        <v>805</v>
      </c>
      <c r="B43" s="123" t="s">
        <v>140</v>
      </c>
      <c r="C43" s="123">
        <v>90</v>
      </c>
      <c r="D43" s="123">
        <v>24</v>
      </c>
      <c r="E43" s="123">
        <v>3.3</v>
      </c>
      <c r="G43" s="128" t="s">
        <v>62</v>
      </c>
      <c r="H43" s="123" t="s">
        <v>130</v>
      </c>
    </row>
    <row r="44" spans="1:8" ht="15">
      <c r="A44" s="123" t="s">
        <v>865</v>
      </c>
      <c r="B44" s="123" t="s">
        <v>141</v>
      </c>
      <c r="C44" s="123">
        <v>120</v>
      </c>
      <c r="D44" s="123">
        <v>23</v>
      </c>
      <c r="E44" s="123">
        <v>3.3</v>
      </c>
      <c r="F44" s="123">
        <v>2</v>
      </c>
      <c r="G44" s="128" t="s">
        <v>62</v>
      </c>
      <c r="H44" s="123" t="s">
        <v>130</v>
      </c>
    </row>
    <row r="45" spans="1:8" ht="15">
      <c r="A45" s="123" t="s">
        <v>932</v>
      </c>
      <c r="B45" s="123" t="s">
        <v>142</v>
      </c>
      <c r="C45" s="123">
        <v>100</v>
      </c>
      <c r="D45" s="123">
        <v>25</v>
      </c>
      <c r="E45" s="123">
        <v>3.7</v>
      </c>
      <c r="F45" s="123">
        <v>1.5</v>
      </c>
      <c r="G45" s="128" t="s">
        <v>62</v>
      </c>
      <c r="H45" s="123" t="s">
        <v>130</v>
      </c>
    </row>
    <row r="46" spans="1:8" ht="15">
      <c r="A46" s="123" t="s">
        <v>745</v>
      </c>
      <c r="B46" s="123" t="s">
        <v>143</v>
      </c>
      <c r="C46" s="123">
        <v>120</v>
      </c>
      <c r="D46" s="123">
        <v>19.600000000000001</v>
      </c>
      <c r="E46" s="123">
        <v>3.8</v>
      </c>
      <c r="F46" s="123">
        <v>2</v>
      </c>
      <c r="G46" s="128" t="s">
        <v>62</v>
      </c>
      <c r="H46" s="123" t="s">
        <v>130</v>
      </c>
    </row>
    <row r="47" spans="1:8" ht="15">
      <c r="A47" s="123" t="s">
        <v>847</v>
      </c>
      <c r="B47" s="123" t="s">
        <v>144</v>
      </c>
      <c r="C47" s="123">
        <v>120</v>
      </c>
      <c r="D47" s="123">
        <v>22</v>
      </c>
      <c r="E47" s="123">
        <v>3.8</v>
      </c>
      <c r="F47" s="123">
        <v>2</v>
      </c>
      <c r="G47" s="128" t="s">
        <v>62</v>
      </c>
      <c r="H47" s="123" t="s">
        <v>130</v>
      </c>
    </row>
    <row r="48" spans="1:8" ht="15">
      <c r="A48" s="123" t="s">
        <v>847</v>
      </c>
      <c r="B48" s="123" t="s">
        <v>145</v>
      </c>
      <c r="C48" s="123">
        <v>105</v>
      </c>
      <c r="D48" s="123">
        <v>22</v>
      </c>
      <c r="E48" s="123">
        <v>3.9</v>
      </c>
      <c r="F48" s="123">
        <v>1.5</v>
      </c>
      <c r="G48" s="128" t="s">
        <v>62</v>
      </c>
      <c r="H48" s="123" t="s">
        <v>130</v>
      </c>
    </row>
    <row r="49" spans="1:8" ht="15">
      <c r="A49" s="123" t="s">
        <v>745</v>
      </c>
      <c r="B49" s="123" t="s">
        <v>784</v>
      </c>
      <c r="C49" s="123">
        <v>80</v>
      </c>
      <c r="D49" s="123">
        <v>27</v>
      </c>
      <c r="E49" s="123">
        <v>4</v>
      </c>
      <c r="F49" s="123">
        <v>1.5</v>
      </c>
      <c r="G49" s="128" t="s">
        <v>62</v>
      </c>
      <c r="H49" s="123" t="s">
        <v>130</v>
      </c>
    </row>
    <row r="50" spans="1:8" ht="15">
      <c r="A50" s="123" t="s">
        <v>745</v>
      </c>
      <c r="B50" s="123" t="s">
        <v>146</v>
      </c>
      <c r="C50" s="123">
        <v>140</v>
      </c>
      <c r="D50" s="123">
        <v>34</v>
      </c>
      <c r="E50" s="123">
        <v>4.0999999999999996</v>
      </c>
      <c r="F50" s="123">
        <v>3</v>
      </c>
      <c r="G50" s="128" t="s">
        <v>62</v>
      </c>
      <c r="H50" s="123" t="s">
        <v>130</v>
      </c>
    </row>
    <row r="51" spans="1:8" ht="15">
      <c r="A51" s="123" t="s">
        <v>932</v>
      </c>
      <c r="B51" s="123" t="s">
        <v>147</v>
      </c>
      <c r="C51" s="123">
        <v>70</v>
      </c>
      <c r="D51" s="123">
        <v>30</v>
      </c>
      <c r="E51" s="123">
        <v>4.2</v>
      </c>
      <c r="F51" s="123">
        <v>1.75</v>
      </c>
      <c r="G51" s="128" t="s">
        <v>62</v>
      </c>
      <c r="H51" s="123" t="s">
        <v>130</v>
      </c>
    </row>
    <row r="52" spans="1:8" ht="15">
      <c r="A52" s="123" t="s">
        <v>847</v>
      </c>
      <c r="B52" s="123" t="s">
        <v>148</v>
      </c>
      <c r="C52" s="123">
        <v>80</v>
      </c>
      <c r="D52" s="123">
        <v>25</v>
      </c>
      <c r="E52" s="123">
        <v>4.5</v>
      </c>
      <c r="F52" s="123">
        <v>1.5</v>
      </c>
      <c r="G52" s="128" t="s">
        <v>62</v>
      </c>
      <c r="H52" s="123" t="s">
        <v>130</v>
      </c>
    </row>
    <row r="53" spans="1:8" ht="15">
      <c r="A53" s="123" t="s">
        <v>805</v>
      </c>
      <c r="B53" s="123" t="s">
        <v>149</v>
      </c>
      <c r="C53" s="123">
        <v>70</v>
      </c>
      <c r="D53" s="123">
        <v>34</v>
      </c>
      <c r="E53" s="123">
        <v>5</v>
      </c>
      <c r="F53" s="123">
        <v>1.5</v>
      </c>
      <c r="G53" s="128" t="s">
        <v>62</v>
      </c>
      <c r="H53" s="123" t="s">
        <v>130</v>
      </c>
    </row>
    <row r="54" spans="1:8" ht="15">
      <c r="A54" s="123" t="s">
        <v>745</v>
      </c>
      <c r="B54" s="123" t="s">
        <v>150</v>
      </c>
      <c r="C54" s="123">
        <v>140</v>
      </c>
      <c r="D54" s="123">
        <v>33.5</v>
      </c>
      <c r="E54" s="123">
        <v>5.0999999999999996</v>
      </c>
      <c r="F54" s="123">
        <v>3</v>
      </c>
      <c r="G54" s="128" t="s">
        <v>62</v>
      </c>
      <c r="H54" s="123" t="s">
        <v>130</v>
      </c>
    </row>
    <row r="55" spans="1:8" ht="15">
      <c r="A55" s="123" t="s">
        <v>932</v>
      </c>
      <c r="B55" s="123" t="s">
        <v>151</v>
      </c>
      <c r="C55" s="123">
        <v>70</v>
      </c>
      <c r="D55" s="123">
        <v>40</v>
      </c>
      <c r="E55" s="123">
        <v>5.6</v>
      </c>
      <c r="F55" s="123">
        <v>1.75</v>
      </c>
      <c r="G55" s="128" t="s">
        <v>62</v>
      </c>
      <c r="H55" s="123" t="s">
        <v>130</v>
      </c>
    </row>
  </sheetData>
  <phoneticPr fontId="7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F10"/>
  <sheetViews>
    <sheetView workbookViewId="0">
      <selection activeCell="G12" sqref="G12"/>
    </sheetView>
  </sheetViews>
  <sheetFormatPr defaultColWidth="14.42578125" defaultRowHeight="15.75" customHeight="1"/>
  <cols>
    <col min="1" max="2" width="14.42578125" style="124"/>
    <col min="3" max="3" width="6.85546875" style="124" customWidth="1"/>
    <col min="4" max="4" width="10.28515625" style="124" customWidth="1"/>
    <col min="5" max="5" width="15.7109375" style="124" customWidth="1"/>
    <col min="6" max="16384" width="14.42578125" style="124"/>
  </cols>
  <sheetData>
    <row r="1" spans="1:6" ht="15">
      <c r="A1" s="123" t="s">
        <v>160</v>
      </c>
      <c r="B1" s="123" t="s">
        <v>958</v>
      </c>
      <c r="C1" s="123" t="s">
        <v>810</v>
      </c>
      <c r="D1" s="123" t="s">
        <v>161</v>
      </c>
      <c r="E1" s="123" t="s">
        <v>53</v>
      </c>
      <c r="F1" s="123" t="s">
        <v>54</v>
      </c>
    </row>
    <row r="2" spans="1:6" ht="15">
      <c r="A2" s="123" t="s">
        <v>885</v>
      </c>
      <c r="B2" s="123" t="s">
        <v>55</v>
      </c>
      <c r="C2" s="127">
        <v>28.99</v>
      </c>
      <c r="D2" s="123">
        <v>2</v>
      </c>
      <c r="E2" s="126">
        <v>100000</v>
      </c>
      <c r="F2" s="123" t="s">
        <v>209</v>
      </c>
    </row>
    <row r="3" spans="1:6" ht="15">
      <c r="A3" s="123" t="s">
        <v>885</v>
      </c>
      <c r="B3" s="123" t="s">
        <v>210</v>
      </c>
      <c r="C3" s="127">
        <v>24.95</v>
      </c>
      <c r="D3" s="123">
        <v>2</v>
      </c>
      <c r="E3" s="126">
        <v>100000</v>
      </c>
      <c r="F3" s="123" t="s">
        <v>211</v>
      </c>
    </row>
    <row r="4" spans="1:6" ht="15">
      <c r="A4" s="123" t="s">
        <v>885</v>
      </c>
      <c r="B4" s="123" t="s">
        <v>886</v>
      </c>
      <c r="C4" s="127">
        <v>29.97</v>
      </c>
      <c r="D4" s="123">
        <v>3</v>
      </c>
      <c r="E4" s="123" t="s">
        <v>212</v>
      </c>
    </row>
    <row r="10" spans="1:6" ht="15">
      <c r="A10" s="123" t="s">
        <v>213</v>
      </c>
    </row>
  </sheetData>
  <phoneticPr fontId="7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</vt:vector>
  </HeadingPairs>
  <TitlesOfParts>
    <vt:vector size="11" baseType="lpstr">
      <vt:lpstr>2020 B3 Gear List</vt:lpstr>
      <vt:lpstr>2017 B3 Gear List</vt:lpstr>
      <vt:lpstr>2020 Recommended Packs(M-U)</vt:lpstr>
      <vt:lpstr>B3 Course-Rec Packs(M-U) Chart</vt:lpstr>
      <vt:lpstr>B3 Course-Packs(M-U)cond format</vt:lpstr>
      <vt:lpstr>2020 Tents</vt:lpstr>
      <vt:lpstr>2020 Sleeping Bags, Quilts</vt:lpstr>
      <vt:lpstr>2020 Sleeping Pads</vt:lpstr>
      <vt:lpstr>2020 Water Filtration</vt:lpstr>
      <vt:lpstr>Sheet6</vt:lpstr>
      <vt:lpstr>2020 Pack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Talbert</dc:creator>
  <cp:lastModifiedBy>Cheryl Talbert</cp:lastModifiedBy>
  <cp:lastPrinted>2020-04-26T19:24:53Z</cp:lastPrinted>
  <dcterms:created xsi:type="dcterms:W3CDTF">2017-03-21T16:54:26Z</dcterms:created>
  <dcterms:modified xsi:type="dcterms:W3CDTF">2020-04-26T19:25:21Z</dcterms:modified>
</cp:coreProperties>
</file>